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\Desktop\UCB Data\Excel\Crowdfunding Analysis\"/>
    </mc:Choice>
  </mc:AlternateContent>
  <xr:revisionPtr revIDLastSave="0" documentId="13_ncr:1_{616BCFE5-5BF9-4A4A-A97C-1D7FADF710C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." sheetId="17" r:id="rId2"/>
    <sheet name="Theater Outcomes by Launch Date" sheetId="15" r:id="rId3"/>
    <sheet name="Theater_Outcomes_vs_Launch" sheetId="16" r:id="rId4"/>
    <sheet name="Box and Whisker" sheetId="14" r:id="rId5"/>
    <sheet name="Successful US Kickstarter" sheetId="11" r:id="rId6"/>
    <sheet name="Failed US Kickstarters." sheetId="12" r:id="rId7"/>
    <sheet name="Descriptive Statistics" sheetId="13" r:id="rId8"/>
    <sheet name="Category Statistics" sheetId="3" r:id="rId9"/>
    <sheet name="Subcategory Statistics" sheetId="4" r:id="rId10"/>
    <sheet name="Outcomes Based on Launch Date" sheetId="8" r:id="rId11"/>
    <sheet name="Edinburgh Research." sheetId="10" r:id="rId12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D2" i="17"/>
  <c r="C2" i="17"/>
  <c r="B13" i="17"/>
  <c r="B12" i="17"/>
  <c r="B11" i="17"/>
  <c r="B10" i="17"/>
  <c r="B9" i="17"/>
  <c r="E9" i="17" s="1"/>
  <c r="B8" i="17"/>
  <c r="E8" i="17" s="1"/>
  <c r="B7" i="17"/>
  <c r="E7" i="17" s="1"/>
  <c r="B6" i="17"/>
  <c r="B5" i="17"/>
  <c r="B4" i="17"/>
  <c r="B3" i="17"/>
  <c r="B2" i="17"/>
  <c r="B15" i="13"/>
  <c r="C15" i="13"/>
  <c r="C14" i="13"/>
  <c r="C13" i="13"/>
  <c r="B14" i="13"/>
  <c r="C7" i="13"/>
  <c r="C6" i="13"/>
  <c r="C5" i="13"/>
  <c r="B7" i="13"/>
  <c r="B6" i="13"/>
  <c r="B5" i="13"/>
  <c r="B13" i="13"/>
  <c r="C12" i="13"/>
  <c r="B12" i="13"/>
  <c r="C4" i="13"/>
  <c r="B4" i="13"/>
  <c r="C11" i="13"/>
  <c r="B11" i="13"/>
  <c r="C10" i="13"/>
  <c r="B10" i="13"/>
  <c r="C3" i="13"/>
  <c r="B3" i="13"/>
  <c r="C2" i="13"/>
  <c r="B2" i="13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s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O4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4085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50" i="1"/>
  <c r="O51" i="1"/>
  <c r="O4068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4044" i="1"/>
  <c r="O69" i="1"/>
  <c r="O70" i="1"/>
  <c r="O71" i="1"/>
  <c r="O72" i="1"/>
  <c r="O73" i="1"/>
  <c r="O74" i="1"/>
  <c r="O75" i="1"/>
  <c r="O4017" i="1"/>
  <c r="O77" i="1"/>
  <c r="O78" i="1"/>
  <c r="O79" i="1"/>
  <c r="O80" i="1"/>
  <c r="O81" i="1"/>
  <c r="O82" i="1"/>
  <c r="O83" i="1"/>
  <c r="O84" i="1"/>
  <c r="O85" i="1"/>
  <c r="O86" i="1"/>
  <c r="O87" i="1"/>
  <c r="O4033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87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388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4045" i="1"/>
  <c r="O190" i="1"/>
  <c r="O191" i="1"/>
  <c r="O192" i="1"/>
  <c r="O4082" i="1"/>
  <c r="O194" i="1"/>
  <c r="O195" i="1"/>
  <c r="O196" i="1"/>
  <c r="O4046" i="1"/>
  <c r="O198" i="1"/>
  <c r="O199" i="1"/>
  <c r="O200" i="1"/>
  <c r="O201" i="1"/>
  <c r="O202" i="1"/>
  <c r="O203" i="1"/>
  <c r="O204" i="1"/>
  <c r="O205" i="1"/>
  <c r="O3928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3933" i="1"/>
  <c r="O230" i="1"/>
  <c r="O231" i="1"/>
  <c r="O232" i="1"/>
  <c r="O3847" i="1"/>
  <c r="O234" i="1"/>
  <c r="O235" i="1"/>
  <c r="O236" i="1"/>
  <c r="O237" i="1"/>
  <c r="O238" i="1"/>
  <c r="O239" i="1"/>
  <c r="O240" i="1"/>
  <c r="O3934" i="1"/>
  <c r="O242" i="1"/>
  <c r="O3914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3919" i="1"/>
  <c r="O268" i="1"/>
  <c r="O269" i="1"/>
  <c r="O270" i="1"/>
  <c r="O4005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686" i="1"/>
  <c r="O295" i="1"/>
  <c r="O296" i="1"/>
  <c r="O297" i="1"/>
  <c r="O298" i="1"/>
  <c r="O299" i="1"/>
  <c r="O300" i="1"/>
  <c r="O301" i="1"/>
  <c r="O302" i="1"/>
  <c r="O303" i="1"/>
  <c r="O304" i="1"/>
  <c r="O305" i="1"/>
  <c r="O3748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922" i="1"/>
  <c r="O324" i="1"/>
  <c r="O325" i="1"/>
  <c r="O326" i="1"/>
  <c r="O327" i="1"/>
  <c r="O328" i="1"/>
  <c r="O329" i="1"/>
  <c r="O330" i="1"/>
  <c r="O331" i="1"/>
  <c r="O3844" i="1"/>
  <c r="O333" i="1"/>
  <c r="O334" i="1"/>
  <c r="O335" i="1"/>
  <c r="O336" i="1"/>
  <c r="O337" i="1"/>
  <c r="O338" i="1"/>
  <c r="O339" i="1"/>
  <c r="O340" i="1"/>
  <c r="O4087" i="1"/>
  <c r="O342" i="1"/>
  <c r="O343" i="1"/>
  <c r="O344" i="1"/>
  <c r="O345" i="1"/>
  <c r="O3931" i="1"/>
  <c r="O347" i="1"/>
  <c r="O348" i="1"/>
  <c r="O349" i="1"/>
  <c r="O350" i="1"/>
  <c r="O351" i="1"/>
  <c r="O352" i="1"/>
  <c r="O353" i="1"/>
  <c r="O354" i="1"/>
  <c r="O4081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687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749" i="1"/>
  <c r="O390" i="1"/>
  <c r="O391" i="1"/>
  <c r="O392" i="1"/>
  <c r="O393" i="1"/>
  <c r="O3682" i="1"/>
  <c r="O3886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079" i="1"/>
  <c r="O3747" i="1"/>
  <c r="O424" i="1"/>
  <c r="O425" i="1"/>
  <c r="O3893" i="1"/>
  <c r="O3750" i="1"/>
  <c r="O428" i="1"/>
  <c r="O429" i="1"/>
  <c r="O3751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3881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080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3935" i="1"/>
  <c r="O513" i="1"/>
  <c r="O514" i="1"/>
  <c r="O515" i="1"/>
  <c r="O516" i="1"/>
  <c r="O517" i="1"/>
  <c r="O3570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3474" i="1"/>
  <c r="O533" i="1"/>
  <c r="O534" i="1"/>
  <c r="O535" i="1"/>
  <c r="O536" i="1"/>
  <c r="O3752" i="1"/>
  <c r="O538" i="1"/>
  <c r="O539" i="1"/>
  <c r="O540" i="1"/>
  <c r="O541" i="1"/>
  <c r="O542" i="1"/>
  <c r="O3643" i="1"/>
  <c r="O544" i="1"/>
  <c r="O545" i="1"/>
  <c r="O3566" i="1"/>
  <c r="O547" i="1"/>
  <c r="O548" i="1"/>
  <c r="O3753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3754" i="1"/>
  <c r="O578" i="1"/>
  <c r="O579" i="1"/>
  <c r="O580" i="1"/>
  <c r="O581" i="1"/>
  <c r="O582" i="1"/>
  <c r="O583" i="1"/>
  <c r="O3457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3936" i="1"/>
  <c r="O3644" i="1"/>
  <c r="O614" i="1"/>
  <c r="O3645" i="1"/>
  <c r="O616" i="1"/>
  <c r="O617" i="1"/>
  <c r="O618" i="1"/>
  <c r="O619" i="1"/>
  <c r="O620" i="1"/>
  <c r="O621" i="1"/>
  <c r="O4021" i="1"/>
  <c r="O623" i="1"/>
  <c r="O624" i="1"/>
  <c r="O625" i="1"/>
  <c r="O626" i="1"/>
  <c r="O3635" i="1"/>
  <c r="O628" i="1"/>
  <c r="O629" i="1"/>
  <c r="O630" i="1"/>
  <c r="O631" i="1"/>
  <c r="O632" i="1"/>
  <c r="O633" i="1"/>
  <c r="O634" i="1"/>
  <c r="O635" i="1"/>
  <c r="O4061" i="1"/>
  <c r="O637" i="1"/>
  <c r="O638" i="1"/>
  <c r="O639" i="1"/>
  <c r="O640" i="1"/>
  <c r="O641" i="1"/>
  <c r="O642" i="1"/>
  <c r="O643" i="1"/>
  <c r="O644" i="1"/>
  <c r="O645" i="1"/>
  <c r="O646" i="1"/>
  <c r="O647" i="1"/>
  <c r="O4104" i="1"/>
  <c r="O649" i="1"/>
  <c r="O650" i="1"/>
  <c r="O651" i="1"/>
  <c r="O652" i="1"/>
  <c r="O653" i="1"/>
  <c r="O654" i="1"/>
  <c r="O655" i="1"/>
  <c r="O656" i="1"/>
  <c r="O657" i="1"/>
  <c r="O3721" i="1"/>
  <c r="O659" i="1"/>
  <c r="O660" i="1"/>
  <c r="O3636" i="1"/>
  <c r="O662" i="1"/>
  <c r="O3755" i="1"/>
  <c r="O664" i="1"/>
  <c r="O665" i="1"/>
  <c r="O666" i="1"/>
  <c r="O3756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3572" i="1"/>
  <c r="O734" i="1"/>
  <c r="O735" i="1"/>
  <c r="O736" i="1"/>
  <c r="O737" i="1"/>
  <c r="O738" i="1"/>
  <c r="O739" i="1"/>
  <c r="O740" i="1"/>
  <c r="O741" i="1"/>
  <c r="O742" i="1"/>
  <c r="O743" i="1"/>
  <c r="O3722" i="1"/>
  <c r="O3743" i="1"/>
  <c r="O746" i="1"/>
  <c r="O747" i="1"/>
  <c r="O345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3723" i="1"/>
  <c r="O770" i="1"/>
  <c r="O3846" i="1"/>
  <c r="O3757" i="1"/>
  <c r="O773" i="1"/>
  <c r="O774" i="1"/>
  <c r="O775" i="1"/>
  <c r="O776" i="1"/>
  <c r="O777" i="1"/>
  <c r="O778" i="1"/>
  <c r="O779" i="1"/>
  <c r="O780" i="1"/>
  <c r="O3452" i="1"/>
  <c r="O782" i="1"/>
  <c r="O783" i="1"/>
  <c r="O784" i="1"/>
  <c r="O785" i="1"/>
  <c r="O786" i="1"/>
  <c r="O787" i="1"/>
  <c r="O788" i="1"/>
  <c r="O789" i="1"/>
  <c r="O3903" i="1"/>
  <c r="O791" i="1"/>
  <c r="O792" i="1"/>
  <c r="O793" i="1"/>
  <c r="O794" i="1"/>
  <c r="O795" i="1"/>
  <c r="O796" i="1"/>
  <c r="O797" i="1"/>
  <c r="O3894" i="1"/>
  <c r="O799" i="1"/>
  <c r="O800" i="1"/>
  <c r="O801" i="1"/>
  <c r="O802" i="1"/>
  <c r="O803" i="1"/>
  <c r="O804" i="1"/>
  <c r="O805" i="1"/>
  <c r="O806" i="1"/>
  <c r="O3701" i="1"/>
  <c r="O808" i="1"/>
  <c r="O809" i="1"/>
  <c r="O810" i="1"/>
  <c r="O811" i="1"/>
  <c r="O3688" i="1"/>
  <c r="O813" i="1"/>
  <c r="O814" i="1"/>
  <c r="O815" i="1"/>
  <c r="O816" i="1"/>
  <c r="O817" i="1"/>
  <c r="O818" i="1"/>
  <c r="O819" i="1"/>
  <c r="O3560" i="1"/>
  <c r="O3913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3923" i="1"/>
  <c r="O3637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3724" i="1"/>
  <c r="O856" i="1"/>
  <c r="O857" i="1"/>
  <c r="O858" i="1"/>
  <c r="O859" i="1"/>
  <c r="O860" i="1"/>
  <c r="O3476" i="1"/>
  <c r="O862" i="1"/>
  <c r="O863" i="1"/>
  <c r="O864" i="1"/>
  <c r="O865" i="1"/>
  <c r="O866" i="1"/>
  <c r="O867" i="1"/>
  <c r="O3725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3370" i="1"/>
  <c r="O886" i="1"/>
  <c r="O887" i="1"/>
  <c r="O888" i="1"/>
  <c r="O889" i="1"/>
  <c r="O3702" i="1"/>
  <c r="O891" i="1"/>
  <c r="O892" i="1"/>
  <c r="O3345" i="1"/>
  <c r="O894" i="1"/>
  <c r="O895" i="1"/>
  <c r="O896" i="1"/>
  <c r="O897" i="1"/>
  <c r="O898" i="1"/>
  <c r="O3574" i="1"/>
  <c r="O900" i="1"/>
  <c r="O901" i="1"/>
  <c r="O902" i="1"/>
  <c r="O903" i="1"/>
  <c r="O904" i="1"/>
  <c r="O905" i="1"/>
  <c r="O906" i="1"/>
  <c r="O907" i="1"/>
  <c r="O908" i="1"/>
  <c r="O3316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3758" i="1"/>
  <c r="O3478" i="1"/>
  <c r="O925" i="1"/>
  <c r="O926" i="1"/>
  <c r="O927" i="1"/>
  <c r="O928" i="1"/>
  <c r="O3826" i="1"/>
  <c r="O3201" i="1"/>
  <c r="O931" i="1"/>
  <c r="O932" i="1"/>
  <c r="O933" i="1"/>
  <c r="O3447" i="1"/>
  <c r="O3202" i="1"/>
  <c r="O936" i="1"/>
  <c r="O3759" i="1"/>
  <c r="O938" i="1"/>
  <c r="O939" i="1"/>
  <c r="O940" i="1"/>
  <c r="O3631" i="1"/>
  <c r="O942" i="1"/>
  <c r="O943" i="1"/>
  <c r="O3760" i="1"/>
  <c r="O945" i="1"/>
  <c r="O946" i="1"/>
  <c r="O947" i="1"/>
  <c r="O3827" i="1"/>
  <c r="O949" i="1"/>
  <c r="O950" i="1"/>
  <c r="O3371" i="1"/>
  <c r="O952" i="1"/>
  <c r="O953" i="1"/>
  <c r="O954" i="1"/>
  <c r="O955" i="1"/>
  <c r="O956" i="1"/>
  <c r="O957" i="1"/>
  <c r="O958" i="1"/>
  <c r="O959" i="1"/>
  <c r="O960" i="1"/>
  <c r="O3737" i="1"/>
  <c r="O962" i="1"/>
  <c r="O963" i="1"/>
  <c r="O964" i="1"/>
  <c r="O965" i="1"/>
  <c r="O966" i="1"/>
  <c r="O3372" i="1"/>
  <c r="O968" i="1"/>
  <c r="O969" i="1"/>
  <c r="O970" i="1"/>
  <c r="O3440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3564" i="1"/>
  <c r="O985" i="1"/>
  <c r="O986" i="1"/>
  <c r="O3562" i="1"/>
  <c r="O988" i="1"/>
  <c r="O989" i="1"/>
  <c r="O990" i="1"/>
  <c r="O991" i="1"/>
  <c r="O992" i="1"/>
  <c r="O993" i="1"/>
  <c r="O994" i="1"/>
  <c r="O995" i="1"/>
  <c r="O996" i="1"/>
  <c r="O3563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3317" i="1"/>
  <c r="O1028" i="1"/>
  <c r="O3761" i="1"/>
  <c r="O1030" i="1"/>
  <c r="O3575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3632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3552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3439" i="1"/>
  <c r="O1086" i="1"/>
  <c r="O1087" i="1"/>
  <c r="O1088" i="1"/>
  <c r="O3448" i="1"/>
  <c r="O1090" i="1"/>
  <c r="O3689" i="1"/>
  <c r="O1092" i="1"/>
  <c r="O1093" i="1"/>
  <c r="O1094" i="1"/>
  <c r="O1095" i="1"/>
  <c r="O1096" i="1"/>
  <c r="O3453" i="1"/>
  <c r="O1098" i="1"/>
  <c r="O1099" i="1"/>
  <c r="O3014" i="1"/>
  <c r="O1101" i="1"/>
  <c r="O1102" i="1"/>
  <c r="O1103" i="1"/>
  <c r="O1104" i="1"/>
  <c r="O1105" i="1"/>
  <c r="O1106" i="1"/>
  <c r="O1107" i="1"/>
  <c r="O1108" i="1"/>
  <c r="O1109" i="1"/>
  <c r="O348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4022" i="1"/>
  <c r="O1168" i="1"/>
  <c r="O1169" i="1"/>
  <c r="O1170" i="1"/>
  <c r="O1171" i="1"/>
  <c r="O1172" i="1"/>
  <c r="O1173" i="1"/>
  <c r="O1174" i="1"/>
  <c r="O1175" i="1"/>
  <c r="O1176" i="1"/>
  <c r="O1177" i="1"/>
  <c r="O1178" i="1"/>
  <c r="O3762" i="1"/>
  <c r="O1180" i="1"/>
  <c r="O1181" i="1"/>
  <c r="O1182" i="1"/>
  <c r="O1183" i="1"/>
  <c r="O1184" i="1"/>
  <c r="O1185" i="1"/>
  <c r="O1186" i="1"/>
  <c r="O1187" i="1"/>
  <c r="O1188" i="1"/>
  <c r="O1189" i="1"/>
  <c r="O3690" i="1"/>
  <c r="O1191" i="1"/>
  <c r="O1192" i="1"/>
  <c r="O4059" i="1"/>
  <c r="O1194" i="1"/>
  <c r="O1195" i="1"/>
  <c r="O3373" i="1"/>
  <c r="O1197" i="1"/>
  <c r="O3565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4052" i="1"/>
  <c r="O3054" i="1"/>
  <c r="O1213" i="1"/>
  <c r="O1214" i="1"/>
  <c r="O1215" i="1"/>
  <c r="O1216" i="1"/>
  <c r="O1217" i="1"/>
  <c r="O3374" i="1"/>
  <c r="O4006" i="1"/>
  <c r="O3376" i="1"/>
  <c r="O1221" i="1"/>
  <c r="O1222" i="1"/>
  <c r="O1223" i="1"/>
  <c r="O1224" i="1"/>
  <c r="O1225" i="1"/>
  <c r="O3377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3346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3481" i="1"/>
  <c r="O1262" i="1"/>
  <c r="O1263" i="1"/>
  <c r="O1264" i="1"/>
  <c r="O1265" i="1"/>
  <c r="O3203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3471" i="1"/>
  <c r="O1282" i="1"/>
  <c r="O1283" i="1"/>
  <c r="O1284" i="1"/>
  <c r="O1285" i="1"/>
  <c r="O3072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3360" i="1"/>
  <c r="O1300" i="1"/>
  <c r="O1301" i="1"/>
  <c r="O1302" i="1"/>
  <c r="O1303" i="1"/>
  <c r="O1304" i="1"/>
  <c r="O1305" i="1"/>
  <c r="O1306" i="1"/>
  <c r="O319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3306" i="1"/>
  <c r="O1335" i="1"/>
  <c r="O1336" i="1"/>
  <c r="O1337" i="1"/>
  <c r="O1338" i="1"/>
  <c r="O1339" i="1"/>
  <c r="O1340" i="1"/>
  <c r="O1341" i="1"/>
  <c r="O1342" i="1"/>
  <c r="O1343" i="1"/>
  <c r="O1344" i="1"/>
  <c r="O1345" i="1"/>
  <c r="O2807" i="1"/>
  <c r="O1347" i="1"/>
  <c r="O1348" i="1"/>
  <c r="O1349" i="1"/>
  <c r="O3312" i="1"/>
  <c r="O1351" i="1"/>
  <c r="O1352" i="1"/>
  <c r="O1353" i="1"/>
  <c r="O1354" i="1"/>
  <c r="O1355" i="1"/>
  <c r="O1356" i="1"/>
  <c r="O1357" i="1"/>
  <c r="O1358" i="1"/>
  <c r="O3895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3204" i="1"/>
  <c r="O1374" i="1"/>
  <c r="O1375" i="1"/>
  <c r="O1376" i="1"/>
  <c r="O1377" i="1"/>
  <c r="O1378" i="1"/>
  <c r="O1379" i="1"/>
  <c r="O1380" i="1"/>
  <c r="O1381" i="1"/>
  <c r="O1382" i="1"/>
  <c r="O1383" i="1"/>
  <c r="O1384" i="1"/>
  <c r="O3073" i="1"/>
  <c r="O1386" i="1"/>
  <c r="O1387" i="1"/>
  <c r="O1388" i="1"/>
  <c r="O3482" i="1"/>
  <c r="O1390" i="1"/>
  <c r="O1391" i="1"/>
  <c r="O3937" i="1"/>
  <c r="O1393" i="1"/>
  <c r="O1394" i="1"/>
  <c r="O1395" i="1"/>
  <c r="O1396" i="1"/>
  <c r="O2811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3763" i="1"/>
  <c r="O1413" i="1"/>
  <c r="O1414" i="1"/>
  <c r="O1415" i="1"/>
  <c r="O1416" i="1"/>
  <c r="O1417" i="1"/>
  <c r="O1418" i="1"/>
  <c r="O1419" i="1"/>
  <c r="O1420" i="1"/>
  <c r="O1421" i="1"/>
  <c r="O1422" i="1"/>
  <c r="O3472" i="1"/>
  <c r="O1424" i="1"/>
  <c r="O1425" i="1"/>
  <c r="O3824" i="1"/>
  <c r="O2991" i="1"/>
  <c r="O1428" i="1"/>
  <c r="O1429" i="1"/>
  <c r="O1430" i="1"/>
  <c r="O1431" i="1"/>
  <c r="O1432" i="1"/>
  <c r="O1433" i="1"/>
  <c r="O3848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3205" i="1"/>
  <c r="O1454" i="1"/>
  <c r="O1455" i="1"/>
  <c r="O1456" i="1"/>
  <c r="O1457" i="1"/>
  <c r="O1458" i="1"/>
  <c r="O1459" i="1"/>
  <c r="O3459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3124" i="1"/>
  <c r="O3849" i="1"/>
  <c r="O1489" i="1"/>
  <c r="O1490" i="1"/>
  <c r="O1491" i="1"/>
  <c r="O3896" i="1"/>
  <c r="O1493" i="1"/>
  <c r="O1494" i="1"/>
  <c r="O3378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2812" i="1"/>
  <c r="O1535" i="1"/>
  <c r="O1536" i="1"/>
  <c r="O1537" i="1"/>
  <c r="O1538" i="1"/>
  <c r="O1539" i="1"/>
  <c r="O1540" i="1"/>
  <c r="O1541" i="1"/>
  <c r="O1542" i="1"/>
  <c r="O3319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3449" i="1"/>
  <c r="O1558" i="1"/>
  <c r="O1559" i="1"/>
  <c r="O1560" i="1"/>
  <c r="O1561" i="1"/>
  <c r="O1562" i="1"/>
  <c r="O1563" i="1"/>
  <c r="O1564" i="1"/>
  <c r="O1565" i="1"/>
  <c r="O2813" i="1"/>
  <c r="O3878" i="1"/>
  <c r="O3125" i="1"/>
  <c r="O1569" i="1"/>
  <c r="O3850" i="1"/>
  <c r="O2814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4023" i="1"/>
  <c r="O1585" i="1"/>
  <c r="O1586" i="1"/>
  <c r="O1587" i="1"/>
  <c r="O1588" i="1"/>
  <c r="O3379" i="1"/>
  <c r="O1590" i="1"/>
  <c r="O1591" i="1"/>
  <c r="O1592" i="1"/>
  <c r="O1593" i="1"/>
  <c r="O1594" i="1"/>
  <c r="O1595" i="1"/>
  <c r="O1596" i="1"/>
  <c r="O1597" i="1"/>
  <c r="O3576" i="1"/>
  <c r="O1599" i="1"/>
  <c r="O1600" i="1"/>
  <c r="O1601" i="1"/>
  <c r="O1602" i="1"/>
  <c r="O3015" i="1"/>
  <c r="O1604" i="1"/>
  <c r="O1605" i="1"/>
  <c r="O1606" i="1"/>
  <c r="O3320" i="1"/>
  <c r="O1608" i="1"/>
  <c r="O3055" i="1"/>
  <c r="O1610" i="1"/>
  <c r="O1611" i="1"/>
  <c r="O1612" i="1"/>
  <c r="O1613" i="1"/>
  <c r="O3343" i="1"/>
  <c r="O1615" i="1"/>
  <c r="O1616" i="1"/>
  <c r="O1617" i="1"/>
  <c r="O2815" i="1"/>
  <c r="O1619" i="1"/>
  <c r="O3646" i="1"/>
  <c r="O4086" i="1"/>
  <c r="O1622" i="1"/>
  <c r="O1623" i="1"/>
  <c r="O1624" i="1"/>
  <c r="O1625" i="1"/>
  <c r="O1626" i="1"/>
  <c r="O3057" i="1"/>
  <c r="O1628" i="1"/>
  <c r="O1629" i="1"/>
  <c r="O1630" i="1"/>
  <c r="O1631" i="1"/>
  <c r="O1632" i="1"/>
  <c r="O1633" i="1"/>
  <c r="O1634" i="1"/>
  <c r="O3932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816" i="1"/>
  <c r="O3938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2992" i="1"/>
  <c r="O3483" i="1"/>
  <c r="O1681" i="1"/>
  <c r="O1682" i="1"/>
  <c r="O1683" i="1"/>
  <c r="O3361" i="1"/>
  <c r="O1685" i="1"/>
  <c r="O1686" i="1"/>
  <c r="O1687" i="1"/>
  <c r="O1688" i="1"/>
  <c r="O1689" i="1"/>
  <c r="O1690" i="1"/>
  <c r="O3380" i="1"/>
  <c r="O1692" i="1"/>
  <c r="O3074" i="1"/>
  <c r="O1694" i="1"/>
  <c r="O1695" i="1"/>
  <c r="O1696" i="1"/>
  <c r="O1697" i="1"/>
  <c r="O1698" i="1"/>
  <c r="O1699" i="1"/>
  <c r="O1700" i="1"/>
  <c r="O1701" i="1"/>
  <c r="O1702" i="1"/>
  <c r="O1703" i="1"/>
  <c r="O3446" i="1"/>
  <c r="O1705" i="1"/>
  <c r="O1706" i="1"/>
  <c r="O1707" i="1"/>
  <c r="O1708" i="1"/>
  <c r="O1709" i="1"/>
  <c r="O1710" i="1"/>
  <c r="O1711" i="1"/>
  <c r="O1712" i="1"/>
  <c r="O3126" i="1"/>
  <c r="O3704" i="1"/>
  <c r="O2459" i="1"/>
  <c r="O1716" i="1"/>
  <c r="O3939" i="1"/>
  <c r="O3011" i="1"/>
  <c r="O3484" i="1"/>
  <c r="O1720" i="1"/>
  <c r="O1721" i="1"/>
  <c r="O3016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3101" i="1"/>
  <c r="O1739" i="1"/>
  <c r="O1740" i="1"/>
  <c r="O3577" i="1"/>
  <c r="O3321" i="1"/>
  <c r="O1743" i="1"/>
  <c r="O1744" i="1"/>
  <c r="O3450" i="1"/>
  <c r="O1746" i="1"/>
  <c r="O1747" i="1"/>
  <c r="O1748" i="1"/>
  <c r="O2993" i="1"/>
  <c r="O1750" i="1"/>
  <c r="O1751" i="1"/>
  <c r="O1752" i="1"/>
  <c r="O1753" i="1"/>
  <c r="O1754" i="1"/>
  <c r="O1755" i="1"/>
  <c r="O2817" i="1"/>
  <c r="O1757" i="1"/>
  <c r="O1758" i="1"/>
  <c r="O1759" i="1"/>
  <c r="O3683" i="1"/>
  <c r="O1761" i="1"/>
  <c r="O1762" i="1"/>
  <c r="O2819" i="1"/>
  <c r="O1764" i="1"/>
  <c r="O3381" i="1"/>
  <c r="O1766" i="1"/>
  <c r="O2820" i="1"/>
  <c r="O1768" i="1"/>
  <c r="O1769" i="1"/>
  <c r="O1770" i="1"/>
  <c r="O1771" i="1"/>
  <c r="O1772" i="1"/>
  <c r="O3382" i="1"/>
  <c r="O1774" i="1"/>
  <c r="O1775" i="1"/>
  <c r="O1776" i="1"/>
  <c r="O2821" i="1"/>
  <c r="O1778" i="1"/>
  <c r="O1779" i="1"/>
  <c r="O1780" i="1"/>
  <c r="O1781" i="1"/>
  <c r="O1782" i="1"/>
  <c r="O1783" i="1"/>
  <c r="O1784" i="1"/>
  <c r="O3726" i="1"/>
  <c r="O1786" i="1"/>
  <c r="O3058" i="1"/>
  <c r="O1788" i="1"/>
  <c r="O1789" i="1"/>
  <c r="O1790" i="1"/>
  <c r="O1791" i="1"/>
  <c r="O1792" i="1"/>
  <c r="O3441" i="1"/>
  <c r="O1794" i="1"/>
  <c r="O1795" i="1"/>
  <c r="O1796" i="1"/>
  <c r="O1797" i="1"/>
  <c r="O1798" i="1"/>
  <c r="O1799" i="1"/>
  <c r="O3307" i="1"/>
  <c r="O1801" i="1"/>
  <c r="O1802" i="1"/>
  <c r="O1803" i="1"/>
  <c r="O3322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3362" i="1"/>
  <c r="O3354" i="1"/>
  <c r="O1820" i="1"/>
  <c r="O1821" i="1"/>
  <c r="O2778" i="1"/>
  <c r="O3647" i="1"/>
  <c r="O3940" i="1"/>
  <c r="O1825" i="1"/>
  <c r="O1826" i="1"/>
  <c r="O1827" i="1"/>
  <c r="O4099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3485" i="1"/>
  <c r="O1842" i="1"/>
  <c r="O1843" i="1"/>
  <c r="O1844" i="1"/>
  <c r="O1845" i="1"/>
  <c r="O1846" i="1"/>
  <c r="O3206" i="1"/>
  <c r="O2663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3366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4036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4020" i="1"/>
  <c r="O1902" i="1"/>
  <c r="O1903" i="1"/>
  <c r="O1904" i="1"/>
  <c r="O1905" i="1"/>
  <c r="O2822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2824" i="1"/>
  <c r="O3648" i="1"/>
  <c r="O1924" i="1"/>
  <c r="O3578" i="1"/>
  <c r="O1926" i="1"/>
  <c r="O1927" i="1"/>
  <c r="O1928" i="1"/>
  <c r="O1929" i="1"/>
  <c r="O1930" i="1"/>
  <c r="O1931" i="1"/>
  <c r="O1932" i="1"/>
  <c r="O1933" i="1"/>
  <c r="O1934" i="1"/>
  <c r="O3486" i="1"/>
  <c r="O3207" i="1"/>
  <c r="O3579" i="1"/>
  <c r="O3652" i="1"/>
  <c r="O1939" i="1"/>
  <c r="O1940" i="1"/>
  <c r="O1941" i="1"/>
  <c r="O3653" i="1"/>
  <c r="O1943" i="1"/>
  <c r="O3487" i="1"/>
  <c r="O1945" i="1"/>
  <c r="O1946" i="1"/>
  <c r="O1947" i="1"/>
  <c r="O1948" i="1"/>
  <c r="O1949" i="1"/>
  <c r="O3208" i="1"/>
  <c r="O3488" i="1"/>
  <c r="O1952" i="1"/>
  <c r="O1953" i="1"/>
  <c r="O1954" i="1"/>
  <c r="O1955" i="1"/>
  <c r="O1956" i="1"/>
  <c r="O1957" i="1"/>
  <c r="O1958" i="1"/>
  <c r="O1959" i="1"/>
  <c r="O3655" i="1"/>
  <c r="O3323" i="1"/>
  <c r="O1962" i="1"/>
  <c r="O3383" i="1"/>
  <c r="O3491" i="1"/>
  <c r="O1965" i="1"/>
  <c r="O1966" i="1"/>
  <c r="O1967" i="1"/>
  <c r="O3580" i="1"/>
  <c r="O1969" i="1"/>
  <c r="O1970" i="1"/>
  <c r="O4111" i="1"/>
  <c r="O1972" i="1"/>
  <c r="O3308" i="1"/>
  <c r="O1974" i="1"/>
  <c r="O1975" i="1"/>
  <c r="O2825" i="1"/>
  <c r="O1977" i="1"/>
  <c r="O1978" i="1"/>
  <c r="O3324" i="1"/>
  <c r="O1980" i="1"/>
  <c r="O1981" i="1"/>
  <c r="O1982" i="1"/>
  <c r="O3460" i="1"/>
  <c r="O1984" i="1"/>
  <c r="O2827" i="1"/>
  <c r="O3746" i="1"/>
  <c r="O1987" i="1"/>
  <c r="O3128" i="1"/>
  <c r="O1989" i="1"/>
  <c r="O1990" i="1"/>
  <c r="O3100" i="1"/>
  <c r="O1992" i="1"/>
  <c r="O1993" i="1"/>
  <c r="O1994" i="1"/>
  <c r="O3209" i="1"/>
  <c r="O1996" i="1"/>
  <c r="O1997" i="1"/>
  <c r="O3627" i="1"/>
  <c r="O1999" i="1"/>
  <c r="O2000" i="1"/>
  <c r="O2001" i="1"/>
  <c r="O3019" i="1"/>
  <c r="O2666" i="1"/>
  <c r="O3303" i="1"/>
  <c r="O2005" i="1"/>
  <c r="O2006" i="1"/>
  <c r="O2007" i="1"/>
  <c r="O2008" i="1"/>
  <c r="O2009" i="1"/>
  <c r="O3210" i="1"/>
  <c r="O2011" i="1"/>
  <c r="O2012" i="1"/>
  <c r="O2013" i="1"/>
  <c r="O2014" i="1"/>
  <c r="O2015" i="1"/>
  <c r="O2016" i="1"/>
  <c r="O2017" i="1"/>
  <c r="O2018" i="1"/>
  <c r="O2733" i="1"/>
  <c r="O2020" i="1"/>
  <c r="O3551" i="1"/>
  <c r="O2022" i="1"/>
  <c r="O2023" i="1"/>
  <c r="O2024" i="1"/>
  <c r="O2025" i="1"/>
  <c r="O3684" i="1"/>
  <c r="O2027" i="1"/>
  <c r="O3656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9" i="1"/>
  <c r="O3212" i="1"/>
  <c r="O2046" i="1"/>
  <c r="O2047" i="1"/>
  <c r="O2048" i="1"/>
  <c r="O3367" i="1"/>
  <c r="O2050" i="1"/>
  <c r="O3020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4088" i="1"/>
  <c r="O2067" i="1"/>
  <c r="O3176" i="1"/>
  <c r="O2069" i="1"/>
  <c r="O2070" i="1"/>
  <c r="O2071" i="1"/>
  <c r="O2072" i="1"/>
  <c r="O2073" i="1"/>
  <c r="O2074" i="1"/>
  <c r="O3214" i="1"/>
  <c r="O2076" i="1"/>
  <c r="O3764" i="1"/>
  <c r="O2078" i="1"/>
  <c r="O3102" i="1"/>
  <c r="O2080" i="1"/>
  <c r="O2081" i="1"/>
  <c r="O2082" i="1"/>
  <c r="O2829" i="1"/>
  <c r="O2084" i="1"/>
  <c r="O2085" i="1"/>
  <c r="O2086" i="1"/>
  <c r="O2087" i="1"/>
  <c r="O2088" i="1"/>
  <c r="O2089" i="1"/>
  <c r="O2090" i="1"/>
  <c r="O2091" i="1"/>
  <c r="O3215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3845" i="1"/>
  <c r="O3216" i="1"/>
  <c r="O2109" i="1"/>
  <c r="O3941" i="1"/>
  <c r="O2111" i="1"/>
  <c r="O2466" i="1"/>
  <c r="O2667" i="1"/>
  <c r="O2114" i="1"/>
  <c r="O2115" i="1"/>
  <c r="O2116" i="1"/>
  <c r="O2117" i="1"/>
  <c r="O3461" i="1"/>
  <c r="O2119" i="1"/>
  <c r="O3217" i="1"/>
  <c r="O2121" i="1"/>
  <c r="O2122" i="1"/>
  <c r="O2123" i="1"/>
  <c r="O4098" i="1"/>
  <c r="O2125" i="1"/>
  <c r="O3685" i="1"/>
  <c r="O2996" i="1"/>
  <c r="O2728" i="1"/>
  <c r="O2129" i="1"/>
  <c r="O2997" i="1"/>
  <c r="O2131" i="1"/>
  <c r="O2832" i="1"/>
  <c r="O2133" i="1"/>
  <c r="O2467" i="1"/>
  <c r="O2135" i="1"/>
  <c r="O2639" i="1"/>
  <c r="O2137" i="1"/>
  <c r="O2138" i="1"/>
  <c r="O3633" i="1"/>
  <c r="O2140" i="1"/>
  <c r="O3315" i="1"/>
  <c r="O2142" i="1"/>
  <c r="O3190" i="1"/>
  <c r="O2144" i="1"/>
  <c r="O2145" i="1"/>
  <c r="O2146" i="1"/>
  <c r="O2147" i="1"/>
  <c r="O2148" i="1"/>
  <c r="O4024" i="1"/>
  <c r="O2150" i="1"/>
  <c r="O2151" i="1"/>
  <c r="O2833" i="1"/>
  <c r="O2153" i="1"/>
  <c r="O2154" i="1"/>
  <c r="O2155" i="1"/>
  <c r="O2156" i="1"/>
  <c r="O2157" i="1"/>
  <c r="O2051" i="1"/>
  <c r="O2159" i="1"/>
  <c r="O2632" i="1"/>
  <c r="O2161" i="1"/>
  <c r="O2162" i="1"/>
  <c r="O3385" i="1"/>
  <c r="O2164" i="1"/>
  <c r="O2165" i="1"/>
  <c r="O2166" i="1"/>
  <c r="O2167" i="1"/>
  <c r="O2168" i="1"/>
  <c r="O2169" i="1"/>
  <c r="O2170" i="1"/>
  <c r="O2171" i="1"/>
  <c r="O2172" i="1"/>
  <c r="O2173" i="1"/>
  <c r="O2468" i="1"/>
  <c r="O2175" i="1"/>
  <c r="O3492" i="1"/>
  <c r="O3924" i="1"/>
  <c r="O2066" i="1"/>
  <c r="O2179" i="1"/>
  <c r="O2180" i="1"/>
  <c r="O3129" i="1"/>
  <c r="O3493" i="1"/>
  <c r="O2183" i="1"/>
  <c r="O3387" i="1"/>
  <c r="O2185" i="1"/>
  <c r="O2186" i="1"/>
  <c r="O2626" i="1"/>
  <c r="O2188" i="1"/>
  <c r="O2189" i="1"/>
  <c r="O2190" i="1"/>
  <c r="O2191" i="1"/>
  <c r="O2671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3828" i="1"/>
  <c r="O2207" i="1"/>
  <c r="O2208" i="1"/>
  <c r="O2209" i="1"/>
  <c r="O2210" i="1"/>
  <c r="O2211" i="1"/>
  <c r="O2212" i="1"/>
  <c r="O2213" i="1"/>
  <c r="O3657" i="1"/>
  <c r="O4063" i="1"/>
  <c r="O2216" i="1"/>
  <c r="O2217" i="1"/>
  <c r="O2218" i="1"/>
  <c r="O3581" i="1"/>
  <c r="O3765" i="1"/>
  <c r="O2221" i="1"/>
  <c r="O2222" i="1"/>
  <c r="O2223" i="1"/>
  <c r="O2834" i="1"/>
  <c r="O2225" i="1"/>
  <c r="O2226" i="1"/>
  <c r="O2227" i="1"/>
  <c r="O2228" i="1"/>
  <c r="O2229" i="1"/>
  <c r="O2230" i="1"/>
  <c r="O2231" i="1"/>
  <c r="O2232" i="1"/>
  <c r="O2233" i="1"/>
  <c r="O2234" i="1"/>
  <c r="O2235" i="1"/>
  <c r="O2734" i="1"/>
  <c r="O3942" i="1"/>
  <c r="O2238" i="1"/>
  <c r="O2239" i="1"/>
  <c r="O2240" i="1"/>
  <c r="O3389" i="1"/>
  <c r="O2470" i="1"/>
  <c r="O2243" i="1"/>
  <c r="O2244" i="1"/>
  <c r="O3766" i="1"/>
  <c r="O3075" i="1"/>
  <c r="O3659" i="1"/>
  <c r="O2248" i="1"/>
  <c r="O2249" i="1"/>
  <c r="O2307" i="1"/>
  <c r="O2251" i="1"/>
  <c r="O2252" i="1"/>
  <c r="O2253" i="1"/>
  <c r="O3218" i="1"/>
  <c r="O2255" i="1"/>
  <c r="O2256" i="1"/>
  <c r="O2472" i="1"/>
  <c r="O2258" i="1"/>
  <c r="O2259" i="1"/>
  <c r="O2260" i="1"/>
  <c r="O2261" i="1"/>
  <c r="O2262" i="1"/>
  <c r="O2263" i="1"/>
  <c r="O2473" i="1"/>
  <c r="O2835" i="1"/>
  <c r="O2266" i="1"/>
  <c r="O2267" i="1"/>
  <c r="O2268" i="1"/>
  <c r="O2269" i="1"/>
  <c r="O2270" i="1"/>
  <c r="O2271" i="1"/>
  <c r="O2272" i="1"/>
  <c r="O2273" i="1"/>
  <c r="O3641" i="1"/>
  <c r="O2275" i="1"/>
  <c r="O2276" i="1"/>
  <c r="O3078" i="1"/>
  <c r="O2278" i="1"/>
  <c r="O2279" i="1"/>
  <c r="O2280" i="1"/>
  <c r="O2281" i="1"/>
  <c r="O4114" i="1"/>
  <c r="O2838" i="1"/>
  <c r="O2284" i="1"/>
  <c r="O2285" i="1"/>
  <c r="O2286" i="1"/>
  <c r="O2287" i="1"/>
  <c r="O2288" i="1"/>
  <c r="O2289" i="1"/>
  <c r="O2290" i="1"/>
  <c r="O3727" i="1"/>
  <c r="O2292" i="1"/>
  <c r="O2293" i="1"/>
  <c r="O2294" i="1"/>
  <c r="O2295" i="1"/>
  <c r="O3582" i="1"/>
  <c r="O2297" i="1"/>
  <c r="O2298" i="1"/>
  <c r="O2299" i="1"/>
  <c r="O2300" i="1"/>
  <c r="O2301" i="1"/>
  <c r="O2839" i="1"/>
  <c r="O2303" i="1"/>
  <c r="O2304" i="1"/>
  <c r="O3021" i="1"/>
  <c r="O2306" i="1"/>
  <c r="O2257" i="1"/>
  <c r="O2308" i="1"/>
  <c r="O2309" i="1"/>
  <c r="O2310" i="1"/>
  <c r="O2311" i="1"/>
  <c r="O2312" i="1"/>
  <c r="O2313" i="1"/>
  <c r="O3219" i="1"/>
  <c r="O3220" i="1"/>
  <c r="O2316" i="1"/>
  <c r="O2317" i="1"/>
  <c r="O2318" i="1"/>
  <c r="O2319" i="1"/>
  <c r="O2320" i="1"/>
  <c r="O2321" i="1"/>
  <c r="O3170" i="1"/>
  <c r="O2323" i="1"/>
  <c r="O2324" i="1"/>
  <c r="O2325" i="1"/>
  <c r="O2326" i="1"/>
  <c r="O2327" i="1"/>
  <c r="O2328" i="1"/>
  <c r="O2329" i="1"/>
  <c r="O2330" i="1"/>
  <c r="O2331" i="1"/>
  <c r="O2332" i="1"/>
  <c r="O3660" i="1"/>
  <c r="O2334" i="1"/>
  <c r="O2335" i="1"/>
  <c r="O2336" i="1"/>
  <c r="O3882" i="1"/>
  <c r="O2338" i="1"/>
  <c r="O2339" i="1"/>
  <c r="O3462" i="1"/>
  <c r="O3851" i="1"/>
  <c r="O2342" i="1"/>
  <c r="O2343" i="1"/>
  <c r="O2344" i="1"/>
  <c r="O2345" i="1"/>
  <c r="O2346" i="1"/>
  <c r="O1822" i="1"/>
  <c r="O2348" i="1"/>
  <c r="O2349" i="1"/>
  <c r="O2350" i="1"/>
  <c r="O2840" i="1"/>
  <c r="O2352" i="1"/>
  <c r="O2353" i="1"/>
  <c r="O3079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3221" i="1"/>
  <c r="O3929" i="1"/>
  <c r="O3177" i="1"/>
  <c r="O3767" i="1"/>
  <c r="O2377" i="1"/>
  <c r="O2378" i="1"/>
  <c r="O2379" i="1"/>
  <c r="O2380" i="1"/>
  <c r="O3852" i="1"/>
  <c r="O3943" i="1"/>
  <c r="O2383" i="1"/>
  <c r="O2384" i="1"/>
  <c r="O2385" i="1"/>
  <c r="O2314" i="1"/>
  <c r="O2387" i="1"/>
  <c r="O2846" i="1"/>
  <c r="O2389" i="1"/>
  <c r="O2481" i="1"/>
  <c r="O2391" i="1"/>
  <c r="O2392" i="1"/>
  <c r="O2393" i="1"/>
  <c r="O2394" i="1"/>
  <c r="O2395" i="1"/>
  <c r="O3442" i="1"/>
  <c r="O2735" i="1"/>
  <c r="O2315" i="1"/>
  <c r="O2439" i="1"/>
  <c r="O2400" i="1"/>
  <c r="O2028" i="1"/>
  <c r="O3325" i="1"/>
  <c r="O2403" i="1"/>
  <c r="O2404" i="1"/>
  <c r="O2405" i="1"/>
  <c r="O2406" i="1"/>
  <c r="O2462" i="1"/>
  <c r="O2776" i="1"/>
  <c r="O3022" i="1"/>
  <c r="O2410" i="1"/>
  <c r="O2411" i="1"/>
  <c r="O2412" i="1"/>
  <c r="O3390" i="1"/>
  <c r="O2414" i="1"/>
  <c r="O2415" i="1"/>
  <c r="O2847" i="1"/>
  <c r="O3122" i="1"/>
  <c r="O3553" i="1"/>
  <c r="O2419" i="1"/>
  <c r="O4007" i="1"/>
  <c r="O2421" i="1"/>
  <c r="O2422" i="1"/>
  <c r="O2423" i="1"/>
  <c r="O3222" i="1"/>
  <c r="O2425" i="1"/>
  <c r="O3059" i="1"/>
  <c r="O3661" i="1"/>
  <c r="O3768" i="1"/>
  <c r="O2429" i="1"/>
  <c r="O2999" i="1"/>
  <c r="O1785" i="1"/>
  <c r="O2322" i="1"/>
  <c r="O3853" i="1"/>
  <c r="O2434" i="1"/>
  <c r="O2435" i="1"/>
  <c r="O2274" i="1"/>
  <c r="O2333" i="1"/>
  <c r="O2736" i="1"/>
  <c r="O3728" i="1"/>
  <c r="O2440" i="1"/>
  <c r="O3391" i="1"/>
  <c r="O3443" i="1"/>
  <c r="O2443" i="1"/>
  <c r="O2686" i="1"/>
  <c r="O2445" i="1"/>
  <c r="O2446" i="1"/>
  <c r="O2848" i="1"/>
  <c r="O3223" i="1"/>
  <c r="O2449" i="1"/>
  <c r="O2450" i="1"/>
  <c r="O2451" i="1"/>
  <c r="O2337" i="1"/>
  <c r="O2453" i="1"/>
  <c r="O2454" i="1"/>
  <c r="O2455" i="1"/>
  <c r="O2456" i="1"/>
  <c r="O2483" i="1"/>
  <c r="O2458" i="1"/>
  <c r="O2737" i="1"/>
  <c r="O3326" i="1"/>
  <c r="O2461" i="1"/>
  <c r="O2489" i="1"/>
  <c r="O2463" i="1"/>
  <c r="O2464" i="1"/>
  <c r="O2779" i="1"/>
  <c r="O2850" i="1"/>
  <c r="O3662" i="1"/>
  <c r="O3883" i="1"/>
  <c r="O2469" i="1"/>
  <c r="O2852" i="1"/>
  <c r="O2471" i="1"/>
  <c r="O1823" i="1"/>
  <c r="O3494" i="1"/>
  <c r="O2474" i="1"/>
  <c r="O2475" i="1"/>
  <c r="O2476" i="1"/>
  <c r="O2477" i="1"/>
  <c r="O2478" i="1"/>
  <c r="O2479" i="1"/>
  <c r="O2480" i="1"/>
  <c r="O2687" i="1"/>
  <c r="O2482" i="1"/>
  <c r="O3304" i="1"/>
  <c r="O2484" i="1"/>
  <c r="O2485" i="1"/>
  <c r="O2486" i="1"/>
  <c r="O2487" i="1"/>
  <c r="O2488" i="1"/>
  <c r="O2688" i="1"/>
  <c r="O2490" i="1"/>
  <c r="O2491" i="1"/>
  <c r="O2492" i="1"/>
  <c r="O2493" i="1"/>
  <c r="O1211" i="1"/>
  <c r="O2853" i="1"/>
  <c r="O2340" i="1"/>
  <c r="O2497" i="1"/>
  <c r="O2442" i="1"/>
  <c r="O3583" i="1"/>
  <c r="O2341" i="1"/>
  <c r="O2501" i="1"/>
  <c r="O2068" i="1"/>
  <c r="O2494" i="1"/>
  <c r="O2504" i="1"/>
  <c r="O3226" i="1"/>
  <c r="O2506" i="1"/>
  <c r="O2658" i="1"/>
  <c r="O2508" i="1"/>
  <c r="O2509" i="1"/>
  <c r="O2510" i="1"/>
  <c r="O2511" i="1"/>
  <c r="O2512" i="1"/>
  <c r="O1787" i="1"/>
  <c r="O3083" i="1"/>
  <c r="O2515" i="1"/>
  <c r="O2516" i="1"/>
  <c r="O2347" i="1"/>
  <c r="O2518" i="1"/>
  <c r="O2519" i="1"/>
  <c r="O2447" i="1"/>
  <c r="O2521" i="1"/>
  <c r="O4053" i="1"/>
  <c r="O2523" i="1"/>
  <c r="O2524" i="1"/>
  <c r="O2525" i="1"/>
  <c r="O3394" i="1"/>
  <c r="O2527" i="1"/>
  <c r="O2528" i="1"/>
  <c r="O2529" i="1"/>
  <c r="O3628" i="1"/>
  <c r="O1824" i="1"/>
  <c r="O3327" i="1"/>
  <c r="O2533" i="1"/>
  <c r="O2351" i="1"/>
  <c r="O2535" i="1"/>
  <c r="O3103" i="1"/>
  <c r="O2537" i="1"/>
  <c r="O2538" i="1"/>
  <c r="O2539" i="1"/>
  <c r="O2540" i="1"/>
  <c r="O2021" i="1"/>
  <c r="O2354" i="1"/>
  <c r="O2802" i="1"/>
  <c r="O2854" i="1"/>
  <c r="O2545" i="1"/>
  <c r="O2546" i="1"/>
  <c r="O2305" i="1"/>
  <c r="O2548" i="1"/>
  <c r="O3023" i="1"/>
  <c r="O3227" i="1"/>
  <c r="O2551" i="1"/>
  <c r="O4110" i="1"/>
  <c r="O2264" i="1"/>
  <c r="O2554" i="1"/>
  <c r="O2075" i="1"/>
  <c r="O2077" i="1"/>
  <c r="O2495" i="1"/>
  <c r="O2558" i="1"/>
  <c r="O2690" i="1"/>
  <c r="O3495" i="1"/>
  <c r="O4014" i="1"/>
  <c r="O2562" i="1"/>
  <c r="O3744" i="1"/>
  <c r="O2564" i="1"/>
  <c r="O2565" i="1"/>
  <c r="O3854" i="1"/>
  <c r="O2567" i="1"/>
  <c r="O2568" i="1"/>
  <c r="O2569" i="1"/>
  <c r="O2570" i="1"/>
  <c r="O2571" i="1"/>
  <c r="O2572" i="1"/>
  <c r="O2573" i="1"/>
  <c r="O2574" i="1"/>
  <c r="O2496" i="1"/>
  <c r="O2857" i="1"/>
  <c r="O2691" i="1"/>
  <c r="O2578" i="1"/>
  <c r="O2579" i="1"/>
  <c r="O2580" i="1"/>
  <c r="O1804" i="1"/>
  <c r="O3001" i="1"/>
  <c r="O2583" i="1"/>
  <c r="O2584" i="1"/>
  <c r="O1212" i="1"/>
  <c r="O2586" i="1"/>
  <c r="O2587" i="1"/>
  <c r="O2588" i="1"/>
  <c r="O3584" i="1"/>
  <c r="O2590" i="1"/>
  <c r="O3700" i="1"/>
  <c r="O2592" i="1"/>
  <c r="O2593" i="1"/>
  <c r="O2594" i="1"/>
  <c r="O2595" i="1"/>
  <c r="O2596" i="1"/>
  <c r="O3305" i="1"/>
  <c r="O2598" i="1"/>
  <c r="O2599" i="1"/>
  <c r="O2600" i="1"/>
  <c r="O3496" i="1"/>
  <c r="O2602" i="1"/>
  <c r="O2603" i="1"/>
  <c r="O2604" i="1"/>
  <c r="O2605" i="1"/>
  <c r="O3497" i="1"/>
  <c r="O2607" i="1"/>
  <c r="O4025" i="1"/>
  <c r="O2498" i="1"/>
  <c r="O2858" i="1"/>
  <c r="O2611" i="1"/>
  <c r="O3498" i="1"/>
  <c r="O3691" i="1"/>
  <c r="O2614" i="1"/>
  <c r="O2079" i="1"/>
  <c r="O2616" i="1"/>
  <c r="O2617" i="1"/>
  <c r="O2618" i="1"/>
  <c r="O2740" i="1"/>
  <c r="O3024" i="1"/>
  <c r="O2621" i="1"/>
  <c r="O3026" i="1"/>
  <c r="O2623" i="1"/>
  <c r="O2624" i="1"/>
  <c r="O2083" i="1"/>
  <c r="O2373" i="1"/>
  <c r="O3002" i="1"/>
  <c r="O4089" i="1"/>
  <c r="O2629" i="1"/>
  <c r="O2630" i="1"/>
  <c r="O2631" i="1"/>
  <c r="O2092" i="1"/>
  <c r="O2859" i="1"/>
  <c r="O2634" i="1"/>
  <c r="O2635" i="1"/>
  <c r="O2636" i="1"/>
  <c r="O2805" i="1"/>
  <c r="O2860" i="1"/>
  <c r="O3328" i="1"/>
  <c r="O2640" i="1"/>
  <c r="O2641" i="1"/>
  <c r="O2642" i="1"/>
  <c r="O2643" i="1"/>
  <c r="O2107" i="1"/>
  <c r="O3228" i="1"/>
  <c r="O2646" i="1"/>
  <c r="O2647" i="1"/>
  <c r="O2648" i="1"/>
  <c r="O2649" i="1"/>
  <c r="O2650" i="1"/>
  <c r="O2861" i="1"/>
  <c r="O3027" i="1"/>
  <c r="O2653" i="1"/>
  <c r="O2862" i="1"/>
  <c r="O2655" i="1"/>
  <c r="O2656" i="1"/>
  <c r="O2657" i="1"/>
  <c r="O3309" i="1"/>
  <c r="O2659" i="1"/>
  <c r="O2660" i="1"/>
  <c r="O2661" i="1"/>
  <c r="O3444" i="1"/>
  <c r="O3395" i="1"/>
  <c r="O2664" i="1"/>
  <c r="O2665" i="1"/>
  <c r="O2499" i="1"/>
  <c r="O3585" i="1"/>
  <c r="O2668" i="1"/>
  <c r="O2669" i="1"/>
  <c r="O2670" i="1"/>
  <c r="O237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3003" i="1"/>
  <c r="O3897" i="1"/>
  <c r="O2500" i="1"/>
  <c r="O2689" i="1"/>
  <c r="O3499" i="1"/>
  <c r="O2863" i="1"/>
  <c r="O2865" i="1"/>
  <c r="O2693" i="1"/>
  <c r="O2694" i="1"/>
  <c r="O2695" i="1"/>
  <c r="O3229" i="1"/>
  <c r="O3843" i="1"/>
  <c r="O967" i="1"/>
  <c r="O2741" i="1"/>
  <c r="O2868" i="1"/>
  <c r="O2770" i="1"/>
  <c r="O2702" i="1"/>
  <c r="O3230" i="1"/>
  <c r="O3944" i="1"/>
  <c r="O2705" i="1"/>
  <c r="O2706" i="1"/>
  <c r="O2707" i="1"/>
  <c r="O2708" i="1"/>
  <c r="O2709" i="1"/>
  <c r="O3010" i="1"/>
  <c r="O3396" i="1"/>
  <c r="O3586" i="1"/>
  <c r="O1828" i="1"/>
  <c r="O1738" i="1"/>
  <c r="O3500" i="1"/>
  <c r="O2716" i="1"/>
  <c r="O3397" i="1"/>
  <c r="O2718" i="1"/>
  <c r="O2375" i="1"/>
  <c r="O2869" i="1"/>
  <c r="O3051" i="1"/>
  <c r="O2722" i="1"/>
  <c r="O2376" i="1"/>
  <c r="O2108" i="1"/>
  <c r="O2725" i="1"/>
  <c r="O2448" i="1"/>
  <c r="O2727" i="1"/>
  <c r="O3588" i="1"/>
  <c r="O2729" i="1"/>
  <c r="O2730" i="1"/>
  <c r="O2731" i="1"/>
  <c r="O971" i="1"/>
  <c r="O1793" i="1"/>
  <c r="O3729" i="1"/>
  <c r="O1841" i="1"/>
  <c r="O2870" i="1"/>
  <c r="O3973" i="1"/>
  <c r="O2738" i="1"/>
  <c r="O2739" i="1"/>
  <c r="O2010" i="1"/>
  <c r="O3130" i="1"/>
  <c r="O3925" i="1"/>
  <c r="O2743" i="1"/>
  <c r="O2744" i="1"/>
  <c r="O2871" i="1"/>
  <c r="O1218" i="1"/>
  <c r="O2747" i="1"/>
  <c r="O2502" i="1"/>
  <c r="O3050" i="1"/>
  <c r="O3501" i="1"/>
  <c r="O2751" i="1"/>
  <c r="O2004" i="1"/>
  <c r="O3769" i="1"/>
  <c r="O2754" i="1"/>
  <c r="O2755" i="1"/>
  <c r="O3770" i="1"/>
  <c r="O2757" i="1"/>
  <c r="O2874" i="1"/>
  <c r="O3398" i="1"/>
  <c r="O3231" i="1"/>
  <c r="O1219" i="1"/>
  <c r="O1741" i="1"/>
  <c r="O2763" i="1"/>
  <c r="O2764" i="1"/>
  <c r="O2381" i="1"/>
  <c r="O2692" i="1"/>
  <c r="O3399" i="1"/>
  <c r="O3771" i="1"/>
  <c r="O2638" i="1"/>
  <c r="O3772" i="1"/>
  <c r="O2771" i="1"/>
  <c r="O2772" i="1"/>
  <c r="O2110" i="1"/>
  <c r="O2774" i="1"/>
  <c r="O3104" i="1"/>
  <c r="O934" i="1"/>
  <c r="O2112" i="1"/>
  <c r="O2696" i="1"/>
  <c r="O3692" i="1"/>
  <c r="O2780" i="1"/>
  <c r="O4107" i="1"/>
  <c r="O2782" i="1"/>
  <c r="O2783" i="1"/>
  <c r="O3060" i="1"/>
  <c r="O2785" i="1"/>
  <c r="O2786" i="1"/>
  <c r="O2787" i="1"/>
  <c r="O2875" i="1"/>
  <c r="O2876" i="1"/>
  <c r="O2697" i="1"/>
  <c r="O2791" i="1"/>
  <c r="O3400" i="1"/>
  <c r="O3773" i="1"/>
  <c r="O2794" i="1"/>
  <c r="O2113" i="1"/>
  <c r="O2796" i="1"/>
  <c r="O2797" i="1"/>
  <c r="O2798" i="1"/>
  <c r="O2799" i="1"/>
  <c r="O468" i="1"/>
  <c r="O2801" i="1"/>
  <c r="O2291" i="1"/>
  <c r="O2803" i="1"/>
  <c r="O2804" i="1"/>
  <c r="O3920" i="1"/>
  <c r="O1196" i="1"/>
  <c r="O4090" i="1"/>
  <c r="O2808" i="1"/>
  <c r="O2809" i="1"/>
  <c r="O2810" i="1"/>
  <c r="O2877" i="1"/>
  <c r="O3568" i="1"/>
  <c r="O3855" i="1"/>
  <c r="O4060" i="1"/>
  <c r="O3233" i="1"/>
  <c r="O3401" i="1"/>
  <c r="O2503" i="1"/>
  <c r="O2818" i="1"/>
  <c r="O2879" i="1"/>
  <c r="O3028" i="1"/>
  <c r="O3131" i="1"/>
  <c r="O3234" i="1"/>
  <c r="O2823" i="1"/>
  <c r="O1220" i="1"/>
  <c r="O3085" i="1"/>
  <c r="O2826" i="1"/>
  <c r="O3107" i="1"/>
  <c r="O2828" i="1"/>
  <c r="O3132" i="1"/>
  <c r="O2830" i="1"/>
  <c r="O2831" i="1"/>
  <c r="O3589" i="1"/>
  <c r="O3904" i="1"/>
  <c r="O3974" i="1"/>
  <c r="O1847" i="1"/>
  <c r="O2836" i="1"/>
  <c r="O2837" i="1"/>
  <c r="O2382" i="1"/>
  <c r="O3178" i="1"/>
  <c r="O3402" i="1"/>
  <c r="O2841" i="1"/>
  <c r="O2842" i="1"/>
  <c r="O2843" i="1"/>
  <c r="O2844" i="1"/>
  <c r="O2845" i="1"/>
  <c r="O512" i="1"/>
  <c r="O893" i="1"/>
  <c r="O2386" i="1"/>
  <c r="O2849" i="1"/>
  <c r="O3235" i="1"/>
  <c r="O2851" i="1"/>
  <c r="O3693" i="1"/>
  <c r="O3590" i="1"/>
  <c r="O1742" i="1"/>
  <c r="O2855" i="1"/>
  <c r="O2856" i="1"/>
  <c r="O1226" i="1"/>
  <c r="O2505" i="1"/>
  <c r="O3403" i="1"/>
  <c r="O2118" i="1"/>
  <c r="O3236" i="1"/>
  <c r="O3774" i="1"/>
  <c r="O3310" i="1"/>
  <c r="O2864" i="1"/>
  <c r="O984" i="1"/>
  <c r="O2866" i="1"/>
  <c r="O2867" i="1"/>
  <c r="O3775" i="1"/>
  <c r="O3975" i="1"/>
  <c r="O3591" i="1"/>
  <c r="O2120" i="1"/>
  <c r="O2872" i="1"/>
  <c r="O2873" i="1"/>
  <c r="O3681" i="1"/>
  <c r="O3237" i="1"/>
  <c r="O3133" i="1"/>
  <c r="O3502" i="1"/>
  <c r="O2878" i="1"/>
  <c r="O2881" i="1"/>
  <c r="O2880" i="1"/>
  <c r="O1848" i="1"/>
  <c r="O2775" i="1"/>
  <c r="O2883" i="1"/>
  <c r="O2742" i="1"/>
  <c r="O2885" i="1"/>
  <c r="O3194" i="1"/>
  <c r="O2388" i="1"/>
  <c r="O2888" i="1"/>
  <c r="O2889" i="1"/>
  <c r="O518" i="1"/>
  <c r="O1091" i="1"/>
  <c r="O2882" i="1"/>
  <c r="O3134" i="1"/>
  <c r="O3776" i="1"/>
  <c r="O3592" i="1"/>
  <c r="O3856" i="1"/>
  <c r="O2897" i="1"/>
  <c r="O3777" i="1"/>
  <c r="O987" i="1"/>
  <c r="O2390" i="1"/>
  <c r="O2901" i="1"/>
  <c r="O2124" i="1"/>
  <c r="O2903" i="1"/>
  <c r="O2904" i="1"/>
  <c r="O2905" i="1"/>
  <c r="O1242" i="1"/>
  <c r="O1261" i="1"/>
  <c r="O2884" i="1"/>
  <c r="O2886" i="1"/>
  <c r="O3109" i="1"/>
  <c r="O3238" i="1"/>
  <c r="O3642" i="1"/>
  <c r="O4054" i="1"/>
  <c r="O2914" i="1"/>
  <c r="O2915" i="1"/>
  <c r="O2916" i="1"/>
  <c r="O3569" i="1"/>
  <c r="O3404" i="1"/>
  <c r="O2919" i="1"/>
  <c r="O2920" i="1"/>
  <c r="O3368" i="1"/>
  <c r="O2887" i="1"/>
  <c r="O2923" i="1"/>
  <c r="O532" i="1"/>
  <c r="O2126" i="1"/>
  <c r="O3680" i="1"/>
  <c r="O2890" i="1"/>
  <c r="O2928" i="1"/>
  <c r="O2127" i="1"/>
  <c r="O2930" i="1"/>
  <c r="O3029" i="1"/>
  <c r="O3329" i="1"/>
  <c r="O2933" i="1"/>
  <c r="O3503" i="1"/>
  <c r="O3976" i="1"/>
  <c r="O2936" i="1"/>
  <c r="O899" i="1"/>
  <c r="O2938" i="1"/>
  <c r="O2128" i="1"/>
  <c r="O2745" i="1"/>
  <c r="O2891" i="1"/>
  <c r="O2942" i="1"/>
  <c r="O2943" i="1"/>
  <c r="O2130" i="1"/>
  <c r="O2645" i="1"/>
  <c r="O2946" i="1"/>
  <c r="O2507" i="1"/>
  <c r="O3061" i="1"/>
  <c r="O3884" i="1"/>
  <c r="O2132" i="1"/>
  <c r="O2892" i="1"/>
  <c r="O2952" i="1"/>
  <c r="O3506" i="1"/>
  <c r="O1266" i="1"/>
  <c r="O2452" i="1"/>
  <c r="O2956" i="1"/>
  <c r="O3330" i="1"/>
  <c r="O2958" i="1"/>
  <c r="O537" i="1"/>
  <c r="O1281" i="1"/>
  <c r="O2961" i="1"/>
  <c r="O3405" i="1"/>
  <c r="O3977" i="1"/>
  <c r="O1995" i="1"/>
  <c r="O2513" i="1"/>
  <c r="O1745" i="1"/>
  <c r="O3167" i="1"/>
  <c r="O2968" i="1"/>
  <c r="O2134" i="1"/>
  <c r="O3638" i="1"/>
  <c r="O2971" i="1"/>
  <c r="O2972" i="1"/>
  <c r="O1286" i="1"/>
  <c r="O2136" i="1"/>
  <c r="O3135" i="1"/>
  <c r="O3136" i="1"/>
  <c r="O3359" i="1"/>
  <c r="O4055" i="1"/>
  <c r="O3593" i="1"/>
  <c r="O2732" i="1"/>
  <c r="O3063" i="1"/>
  <c r="O2982" i="1"/>
  <c r="O3030" i="1"/>
  <c r="O3137" i="1"/>
  <c r="O3407" i="1"/>
  <c r="O2986" i="1"/>
  <c r="O2987" i="1"/>
  <c r="O3086" i="1"/>
  <c r="O3594" i="1"/>
  <c r="O2893" i="1"/>
  <c r="O3738" i="1"/>
  <c r="O3031" i="1"/>
  <c r="O3739" i="1"/>
  <c r="O2994" i="1"/>
  <c r="O2995" i="1"/>
  <c r="O427" i="1"/>
  <c r="O2441" i="1"/>
  <c r="O2998" i="1"/>
  <c r="O4091" i="1"/>
  <c r="O3000" i="1"/>
  <c r="O2894" i="1"/>
  <c r="O3507" i="1"/>
  <c r="O3331" i="1"/>
  <c r="O4064" i="1"/>
  <c r="O1875" i="1"/>
  <c r="O543" i="1"/>
  <c r="O1179" i="1"/>
  <c r="O1998" i="1"/>
  <c r="O3239" i="1"/>
  <c r="O3778" i="1"/>
  <c r="O394" i="1"/>
  <c r="O1299" i="1"/>
  <c r="O3013" i="1"/>
  <c r="O2895" i="1"/>
  <c r="O3032" i="1"/>
  <c r="O3705" i="1"/>
  <c r="O3017" i="1"/>
  <c r="O3018" i="1"/>
  <c r="O1307" i="1"/>
  <c r="O3509" i="1"/>
  <c r="O395" i="1"/>
  <c r="O2720" i="1"/>
  <c r="O3240" i="1"/>
  <c r="O3595" i="1"/>
  <c r="O3025" i="1"/>
  <c r="O3779" i="1"/>
  <c r="O941" i="1"/>
  <c r="O2139" i="1"/>
  <c r="O2896" i="1"/>
  <c r="O2898" i="1"/>
  <c r="O3070" i="1"/>
  <c r="O3908" i="1"/>
  <c r="O2514" i="1"/>
  <c r="O2026" i="1"/>
  <c r="O3035" i="1"/>
  <c r="O3036" i="1"/>
  <c r="O3918" i="1"/>
  <c r="O1097" i="1"/>
  <c r="O1334" i="1"/>
  <c r="O546" i="1"/>
  <c r="O2141" i="1"/>
  <c r="O3042" i="1"/>
  <c r="O3043" i="1"/>
  <c r="O820" i="1"/>
  <c r="O549" i="1"/>
  <c r="O3363" i="1"/>
  <c r="O2396" i="1"/>
  <c r="O2397" i="1"/>
  <c r="O3191" i="1"/>
  <c r="O3857" i="1"/>
  <c r="O3241" i="1"/>
  <c r="O3052" i="1"/>
  <c r="O3730" i="1"/>
  <c r="O1190" i="1"/>
  <c r="O2143" i="1"/>
  <c r="O3056" i="1"/>
  <c r="O229" i="1"/>
  <c r="O422" i="1"/>
  <c r="O577" i="1"/>
  <c r="O1346" i="1"/>
  <c r="O1888" i="1"/>
  <c r="O3062" i="1"/>
  <c r="O1350" i="1"/>
  <c r="O4103" i="1"/>
  <c r="O2149" i="1"/>
  <c r="O3408" i="1"/>
  <c r="O3875" i="1"/>
  <c r="O2398" i="1"/>
  <c r="O3069" i="1"/>
  <c r="O2517" i="1"/>
  <c r="O3596" i="1"/>
  <c r="O3510" i="1"/>
  <c r="O3243" i="1"/>
  <c r="O3409" i="1"/>
  <c r="O3694" i="1"/>
  <c r="O3076" i="1"/>
  <c r="O3077" i="1"/>
  <c r="O855" i="1"/>
  <c r="O3597" i="1"/>
  <c r="O3080" i="1"/>
  <c r="O3081" i="1"/>
  <c r="O3082" i="1"/>
  <c r="O2152" i="1"/>
  <c r="O3084" i="1"/>
  <c r="O3858" i="1"/>
  <c r="O3138" i="1"/>
  <c r="O3740" i="1"/>
  <c r="O3088" i="1"/>
  <c r="O3089" i="1"/>
  <c r="O2717" i="1"/>
  <c r="O584" i="1"/>
  <c r="O1717" i="1"/>
  <c r="O2899" i="1"/>
  <c r="O3094" i="1"/>
  <c r="O3064" i="1"/>
  <c r="O2726" i="1"/>
  <c r="O612" i="1"/>
  <c r="O1359" i="1"/>
  <c r="O2746" i="1"/>
  <c r="O3033" i="1"/>
  <c r="O2900" i="1"/>
  <c r="O3244" i="1"/>
  <c r="O3663" i="1"/>
  <c r="O2788" i="1"/>
  <c r="O3105" i="1"/>
  <c r="O3106" i="1"/>
  <c r="O2520" i="1"/>
  <c r="O3108" i="1"/>
  <c r="O3140" i="1"/>
  <c r="O3245" i="1"/>
  <c r="O3111" i="1"/>
  <c r="O3598" i="1"/>
  <c r="O3113" i="1"/>
  <c r="O1373" i="1"/>
  <c r="O2902" i="1"/>
  <c r="O3246" i="1"/>
  <c r="O3745" i="1"/>
  <c r="O3599" i="1"/>
  <c r="O3554" i="1"/>
  <c r="O3034" i="1"/>
  <c r="O3511" i="1"/>
  <c r="O3248" i="1"/>
  <c r="O3123" i="1"/>
  <c r="O997" i="1"/>
  <c r="O2522" i="1"/>
  <c r="O2789" i="1"/>
  <c r="O3127" i="1"/>
  <c r="O613" i="1"/>
  <c r="O615" i="1"/>
  <c r="O909" i="1"/>
  <c r="O1385" i="1"/>
  <c r="O1389" i="1"/>
  <c r="O1749" i="1"/>
  <c r="O2158" i="1"/>
  <c r="O2160" i="1"/>
  <c r="O2399" i="1"/>
  <c r="O2401" i="1"/>
  <c r="O2748" i="1"/>
  <c r="O3139" i="1"/>
  <c r="O2906" i="1"/>
  <c r="O3141" i="1"/>
  <c r="O2907" i="1"/>
  <c r="O2908" i="1"/>
  <c r="O3512" i="1"/>
  <c r="O3145" i="1"/>
  <c r="O3249" i="1"/>
  <c r="O3909" i="1"/>
  <c r="O3600" i="1"/>
  <c r="O3149" i="1"/>
  <c r="O3664" i="1"/>
  <c r="O3151" i="1"/>
  <c r="O3152" i="1"/>
  <c r="O1901" i="1"/>
  <c r="O2721" i="1"/>
  <c r="O2909" i="1"/>
  <c r="O3250" i="1"/>
  <c r="O2402" i="1"/>
  <c r="O2526" i="1"/>
  <c r="O1392" i="1"/>
  <c r="O3160" i="1"/>
  <c r="O3161" i="1"/>
  <c r="O2163" i="1"/>
  <c r="O2910" i="1"/>
  <c r="O3332" i="1"/>
  <c r="O3187" i="1"/>
  <c r="O3166" i="1"/>
  <c r="O3665" i="1"/>
  <c r="O3720" i="1"/>
  <c r="O346" i="1"/>
  <c r="O4008" i="1"/>
  <c r="O1906" i="1"/>
  <c r="O2019" i="1"/>
  <c r="O3173" i="1"/>
  <c r="O3174" i="1"/>
  <c r="O3251" i="1"/>
  <c r="O3666" i="1"/>
  <c r="O3734" i="1"/>
  <c r="O1397" i="1"/>
  <c r="O2407" i="1"/>
  <c r="O3252" i="1"/>
  <c r="O3181" i="1"/>
  <c r="O2530" i="1"/>
  <c r="O3183" i="1"/>
  <c r="O271" i="1"/>
  <c r="O944" i="1"/>
  <c r="O3186" i="1"/>
  <c r="O3313" i="1"/>
  <c r="O3188" i="1"/>
  <c r="O1412" i="1"/>
  <c r="O3253" i="1"/>
  <c r="O3256" i="1"/>
  <c r="O3004" i="1"/>
  <c r="O3193" i="1"/>
  <c r="O1922" i="1"/>
  <c r="O2044" i="1"/>
  <c r="O3196" i="1"/>
  <c r="O2633" i="1"/>
  <c r="O3198" i="1"/>
  <c r="O3199" i="1"/>
  <c r="O3780" i="1"/>
  <c r="O4092" i="1"/>
  <c r="O3695" i="1"/>
  <c r="O3781" i="1"/>
  <c r="O3782" i="1"/>
  <c r="O3783" i="1"/>
  <c r="O3411" i="1"/>
  <c r="O1423" i="1"/>
  <c r="O1426" i="1"/>
  <c r="O3412" i="1"/>
  <c r="O3859" i="1"/>
  <c r="O3211" i="1"/>
  <c r="O233" i="1"/>
  <c r="O3213" i="1"/>
  <c r="O622" i="1"/>
  <c r="O2408" i="1"/>
  <c r="O3257" i="1"/>
  <c r="O3200" i="1"/>
  <c r="O3555" i="1"/>
  <c r="O3696" i="1"/>
  <c r="O2749" i="1"/>
  <c r="O2003" i="1"/>
  <c r="O2409" i="1"/>
  <c r="O3898" i="1"/>
  <c r="O3224" i="1"/>
  <c r="O3225" i="1"/>
  <c r="O1027" i="1"/>
  <c r="O2750" i="1"/>
  <c r="O3142" i="1"/>
  <c r="O2911" i="1"/>
  <c r="O2912" i="1"/>
  <c r="O4026" i="1"/>
  <c r="O3232" i="1"/>
  <c r="O2531" i="1"/>
  <c r="O3513" i="1"/>
  <c r="O1029" i="1"/>
  <c r="O3172" i="1"/>
  <c r="O3978" i="1"/>
  <c r="O3413" i="1"/>
  <c r="O948" i="1"/>
  <c r="O935" i="1"/>
  <c r="O1427" i="1"/>
  <c r="O3242" i="1"/>
  <c r="O2413" i="1"/>
  <c r="O2913" i="1"/>
  <c r="O3414" i="1"/>
  <c r="O2532" i="1"/>
  <c r="O3247" i="1"/>
  <c r="O2534" i="1"/>
  <c r="O3259" i="1"/>
  <c r="O3260" i="1"/>
  <c r="O3514" i="1"/>
  <c r="O1434" i="1"/>
  <c r="O2790" i="1"/>
  <c r="O3254" i="1"/>
  <c r="O3255" i="1"/>
  <c r="O3143" i="1"/>
  <c r="O3415" i="1"/>
  <c r="O3258" i="1"/>
  <c r="O3350" i="1"/>
  <c r="O2416" i="1"/>
  <c r="O2917" i="1"/>
  <c r="O3784" i="1"/>
  <c r="O3731" i="1"/>
  <c r="O3333" i="1"/>
  <c r="O3860" i="1"/>
  <c r="O3336" i="1"/>
  <c r="O923" i="1"/>
  <c r="O1923" i="1"/>
  <c r="O2002" i="1"/>
  <c r="O2918" i="1"/>
  <c r="O2921" i="1"/>
  <c r="O3261" i="1"/>
  <c r="O3273" i="1"/>
  <c r="O3899" i="1"/>
  <c r="O3275" i="1"/>
  <c r="O627" i="1"/>
  <c r="O1453" i="1"/>
  <c r="O1460" i="1"/>
  <c r="O1487" i="1"/>
  <c r="O1925" i="1"/>
  <c r="O1935" i="1"/>
  <c r="O3282" i="1"/>
  <c r="O2536" i="1"/>
  <c r="O2698" i="1"/>
  <c r="O3285" i="1"/>
  <c r="O3144" i="1"/>
  <c r="O3087" i="1"/>
  <c r="O2922" i="1"/>
  <c r="O3289" i="1"/>
  <c r="O2924" i="1"/>
  <c r="O3005" i="1"/>
  <c r="O2792" i="1"/>
  <c r="O3337" i="1"/>
  <c r="O3417" i="1"/>
  <c r="O4097" i="1"/>
  <c r="O4062" i="1"/>
  <c r="O3741" i="1"/>
  <c r="O3418" i="1"/>
  <c r="O3785" i="1"/>
  <c r="O3667" i="1"/>
  <c r="O3301" i="1"/>
  <c r="O3302" i="1"/>
  <c r="O3419" i="1"/>
  <c r="O3668" i="1"/>
  <c r="O3669" i="1"/>
  <c r="O3515" i="1"/>
  <c r="O3369" i="1"/>
  <c r="O3518" i="1"/>
  <c r="O3910" i="1"/>
  <c r="O1488" i="1"/>
  <c r="O3979" i="1"/>
  <c r="O924" i="1"/>
  <c r="O1492" i="1"/>
  <c r="O1495" i="1"/>
  <c r="O1818" i="1"/>
  <c r="O2174" i="1"/>
  <c r="O2277" i="1"/>
  <c r="O3318" i="1"/>
  <c r="O2541" i="1"/>
  <c r="O2699" i="1"/>
  <c r="O2752" i="1"/>
  <c r="O2925" i="1"/>
  <c r="O3110" i="1"/>
  <c r="O3876" i="1"/>
  <c r="O3670" i="1"/>
  <c r="O3262" i="1"/>
  <c r="O4013" i="1"/>
  <c r="O355" i="1"/>
  <c r="O1534" i="1"/>
  <c r="O3602" i="1"/>
  <c r="O1543" i="1"/>
  <c r="O2176" i="1"/>
  <c r="O3980" i="1"/>
  <c r="O3334" i="1"/>
  <c r="O3335" i="1"/>
  <c r="O2417" i="1"/>
  <c r="O2700" i="1"/>
  <c r="O2444" i="1"/>
  <c r="O3339" i="1"/>
  <c r="O3146" i="1"/>
  <c r="O2542" i="1"/>
  <c r="O2926" i="1"/>
  <c r="O2543" i="1"/>
  <c r="O3344" i="1"/>
  <c r="O3825" i="1"/>
  <c r="O3263" i="1"/>
  <c r="O2927" i="1"/>
  <c r="O3348" i="1"/>
  <c r="O1557" i="1"/>
  <c r="O2701" i="1"/>
  <c r="O3351" i="1"/>
  <c r="O2929" i="1"/>
  <c r="O3147" i="1"/>
  <c r="O3420" i="1"/>
  <c r="O1031" i="1"/>
  <c r="O2177" i="1"/>
  <c r="O3357" i="1"/>
  <c r="O2931" i="1"/>
  <c r="O2753" i="1"/>
  <c r="O3037" i="1"/>
  <c r="O3112" i="1"/>
  <c r="O3861" i="1"/>
  <c r="O3877" i="1"/>
  <c r="O3148" i="1"/>
  <c r="O3347" i="1"/>
  <c r="O2662" i="1"/>
  <c r="O2932" i="1"/>
  <c r="O2756" i="1"/>
  <c r="O4084" i="1"/>
  <c r="O1566" i="1"/>
  <c r="O1936" i="1"/>
  <c r="O2724" i="1"/>
  <c r="O3519" i="1"/>
  <c r="O3786" i="1"/>
  <c r="O3375" i="1"/>
  <c r="O636" i="1"/>
  <c r="O861" i="1"/>
  <c r="O2784" i="1"/>
  <c r="O2723" i="1"/>
  <c r="O2703" i="1"/>
  <c r="O2934" i="1"/>
  <c r="O2758" i="1"/>
  <c r="O2935" i="1"/>
  <c r="O3384" i="1"/>
  <c r="O4015" i="1"/>
  <c r="O3386" i="1"/>
  <c r="O3421" i="1"/>
  <c r="O3388" i="1"/>
  <c r="O2704" i="1"/>
  <c r="O4065" i="1"/>
  <c r="O3314" i="1"/>
  <c r="O3392" i="1"/>
  <c r="O3393" i="1"/>
  <c r="O2759" i="1"/>
  <c r="O3150" i="1"/>
  <c r="O1937" i="1"/>
  <c r="O2719" i="1"/>
  <c r="O2178" i="1"/>
  <c r="O3927" i="1"/>
  <c r="O3603" i="1"/>
  <c r="O3604" i="1"/>
  <c r="O3605" i="1"/>
  <c r="O4032" i="1"/>
  <c r="O3523" i="1"/>
  <c r="O3803" i="1"/>
  <c r="O3406" i="1"/>
  <c r="O3981" i="1"/>
  <c r="O241" i="1"/>
  <c r="O648" i="1"/>
  <c r="O3410" i="1"/>
  <c r="O1567" i="1"/>
  <c r="O1568" i="1"/>
  <c r="O1756" i="1"/>
  <c r="O2793" i="1"/>
  <c r="O2937" i="1"/>
  <c r="O3416" i="1"/>
  <c r="O2544" i="1"/>
  <c r="O2710" i="1"/>
  <c r="O2637" i="1"/>
  <c r="O2939" i="1"/>
  <c r="O2181" i="1"/>
  <c r="O2418" i="1"/>
  <c r="O2547" i="1"/>
  <c r="O2420" i="1"/>
  <c r="O2760" i="1"/>
  <c r="O3719" i="1"/>
  <c r="O3168" i="1"/>
  <c r="O3090" i="1"/>
  <c r="O3606" i="1"/>
  <c r="O3038" i="1"/>
  <c r="O3422" i="1"/>
  <c r="O3432" i="1"/>
  <c r="O3433" i="1"/>
  <c r="O4027" i="1"/>
  <c r="O3982" i="1"/>
  <c r="O3629" i="1"/>
  <c r="O3423" i="1"/>
  <c r="O1570" i="1"/>
  <c r="O4093" i="1"/>
  <c r="O658" i="1"/>
  <c r="O1800" i="1"/>
  <c r="O2549" i="1"/>
  <c r="O3607" i="1"/>
  <c r="O2550" i="1"/>
  <c r="O2182" i="1"/>
  <c r="O2552" i="1"/>
  <c r="O2184" i="1"/>
  <c r="O2940" i="1"/>
  <c r="O3524" i="1"/>
  <c r="O2941" i="1"/>
  <c r="O2944" i="1"/>
  <c r="O3264" i="1"/>
  <c r="O193" i="1"/>
  <c r="O661" i="1"/>
  <c r="O2424" i="1"/>
  <c r="O2187" i="1"/>
  <c r="O2553" i="1"/>
  <c r="O3804" i="1"/>
  <c r="O3114" i="1"/>
  <c r="O2945" i="1"/>
  <c r="O3805" i="1"/>
  <c r="O4041" i="1"/>
  <c r="O3265" i="1"/>
  <c r="O4009" i="1"/>
  <c r="O294" i="1"/>
  <c r="O3466" i="1"/>
  <c r="O3467" i="1"/>
  <c r="O3468" i="1"/>
  <c r="O4100" i="1"/>
  <c r="O3266" i="1"/>
  <c r="O1571" i="1"/>
  <c r="O3525" i="1"/>
  <c r="O197" i="1"/>
  <c r="O430" i="1"/>
  <c r="O3475" i="1"/>
  <c r="O951" i="1"/>
  <c r="O3477" i="1"/>
  <c r="O2555" i="1"/>
  <c r="O3479" i="1"/>
  <c r="O1938" i="1"/>
  <c r="O3806" i="1"/>
  <c r="O3463" i="1"/>
  <c r="O3338" i="1"/>
  <c r="O3424" i="1"/>
  <c r="O3526" i="1"/>
  <c r="O2947" i="1"/>
  <c r="O2651" i="1"/>
  <c r="O4016" i="1"/>
  <c r="O3489" i="1"/>
  <c r="O3490" i="1"/>
  <c r="O1584" i="1"/>
  <c r="O3983" i="1"/>
  <c r="O3880" i="1"/>
  <c r="O2192" i="1"/>
  <c r="O4010" i="1"/>
  <c r="O3153" i="1"/>
  <c r="O3921" i="1"/>
  <c r="O2948" i="1"/>
  <c r="O2949" i="1"/>
  <c r="O2950" i="1"/>
  <c r="O2773" i="1"/>
  <c r="O2951" i="1"/>
  <c r="O3425" i="1"/>
  <c r="O3504" i="1"/>
  <c r="O3505" i="1"/>
  <c r="O88" i="1"/>
  <c r="O243" i="1"/>
  <c r="O3508" i="1"/>
  <c r="O929" i="1"/>
  <c r="O663" i="1"/>
  <c r="O1589" i="1"/>
  <c r="O1044" i="1"/>
  <c r="O2206" i="1"/>
  <c r="O1942" i="1"/>
  <c r="O1598" i="1"/>
  <c r="O3516" i="1"/>
  <c r="O3517" i="1"/>
  <c r="O1944" i="1"/>
  <c r="O1100" i="1"/>
  <c r="O3520" i="1"/>
  <c r="O3521" i="1"/>
  <c r="O3522" i="1"/>
  <c r="O2781" i="1"/>
  <c r="O3267" i="1"/>
  <c r="O3268" i="1"/>
  <c r="O2953" i="1"/>
  <c r="O2954" i="1"/>
  <c r="O3528" i="1"/>
  <c r="O3529" i="1"/>
  <c r="O3703" i="1"/>
  <c r="O3039" i="1"/>
  <c r="O4034" i="1"/>
  <c r="O2296" i="1"/>
  <c r="O3534" i="1"/>
  <c r="O2989" i="1"/>
  <c r="O2426" i="1"/>
  <c r="O3527" i="1"/>
  <c r="O3735" i="1"/>
  <c r="O3530" i="1"/>
  <c r="O3540" i="1"/>
  <c r="O3541" i="1"/>
  <c r="O2955" i="1"/>
  <c r="O3807" i="1"/>
  <c r="O2556" i="1"/>
  <c r="O3608" i="1"/>
  <c r="O3609" i="1"/>
  <c r="O3547" i="1"/>
  <c r="O3548" i="1"/>
  <c r="O3549" i="1"/>
  <c r="O2711" i="1"/>
  <c r="O3154" i="1"/>
  <c r="O2557" i="1"/>
  <c r="O2712" i="1"/>
  <c r="O3269" i="1"/>
  <c r="O667" i="1"/>
  <c r="O3556" i="1"/>
  <c r="O3557" i="1"/>
  <c r="O4056" i="1"/>
  <c r="O3862" i="1"/>
  <c r="O2559" i="1"/>
  <c r="O3531" i="1"/>
  <c r="O3639" i="1"/>
  <c r="O733" i="1"/>
  <c r="O1065" i="1"/>
  <c r="O3808" i="1"/>
  <c r="O3532" i="1"/>
  <c r="O3567" i="1"/>
  <c r="O2560" i="1"/>
  <c r="O3464" i="1"/>
  <c r="O2957" i="1"/>
  <c r="O3571" i="1"/>
  <c r="O1603" i="1"/>
  <c r="O3573" i="1"/>
  <c r="O1607" i="1"/>
  <c r="O1609" i="1"/>
  <c r="O744" i="1"/>
  <c r="O3809" i="1"/>
  <c r="O2959" i="1"/>
  <c r="O3671" i="1"/>
  <c r="O2777" i="1"/>
  <c r="O3353" i="1"/>
  <c r="O2265" i="1"/>
  <c r="O3155" i="1"/>
  <c r="O3900" i="1"/>
  <c r="O2960" i="1"/>
  <c r="O2214" i="1"/>
  <c r="O3587" i="1"/>
  <c r="O3533" i="1"/>
  <c r="O3610" i="1"/>
  <c r="O2561" i="1"/>
  <c r="O3810" i="1"/>
  <c r="O2563" i="1"/>
  <c r="O3270" i="1"/>
  <c r="O3115" i="1"/>
  <c r="O1950" i="1"/>
  <c r="O2962" i="1"/>
  <c r="O2215" i="1"/>
  <c r="O2219" i="1"/>
  <c r="O2220" i="1"/>
  <c r="O2566" i="1"/>
  <c r="O3601" i="1"/>
  <c r="O3811" i="1"/>
  <c r="O4011" i="1"/>
  <c r="O1614" i="1"/>
  <c r="O189" i="1"/>
  <c r="O206" i="1"/>
  <c r="O2427" i="1"/>
  <c r="O4012" i="1"/>
  <c r="O3454" i="1"/>
  <c r="O3558" i="1"/>
  <c r="O3611" i="1"/>
  <c r="O3465" i="1"/>
  <c r="O4028" i="1"/>
  <c r="O3271" i="1"/>
  <c r="O3812" i="1"/>
  <c r="O1951" i="1"/>
  <c r="O149" i="1"/>
  <c r="O306" i="1"/>
  <c r="O3863" i="1"/>
  <c r="O3620" i="1"/>
  <c r="O745" i="1"/>
  <c r="O3622" i="1"/>
  <c r="O1960" i="1"/>
  <c r="O3624" i="1"/>
  <c r="O3984" i="1"/>
  <c r="O3364" i="1"/>
  <c r="O1110" i="1"/>
  <c r="O2428" i="1"/>
  <c r="O3272" i="1"/>
  <c r="O2224" i="1"/>
  <c r="O3340" i="1"/>
  <c r="O4101" i="1"/>
  <c r="O3672" i="1"/>
  <c r="O3634" i="1"/>
  <c r="O3813" i="1"/>
  <c r="O3053" i="1"/>
  <c r="O3349" i="1"/>
  <c r="O1715" i="1"/>
  <c r="O2652" i="1"/>
  <c r="O3874" i="1"/>
  <c r="O3426" i="1"/>
  <c r="O4066" i="1"/>
  <c r="O3469" i="1"/>
  <c r="O2963" i="1"/>
  <c r="O3911" i="1"/>
  <c r="O2575" i="1"/>
  <c r="O3179" i="1"/>
  <c r="O3116" i="1"/>
  <c r="O3649" i="1"/>
  <c r="O3650" i="1"/>
  <c r="O3651" i="1"/>
  <c r="O2430" i="1"/>
  <c r="O4035" i="1"/>
  <c r="O3654" i="1"/>
  <c r="O2431" i="1"/>
  <c r="O1618" i="1"/>
  <c r="O3612" i="1"/>
  <c r="O3658" i="1"/>
  <c r="O3040" i="1"/>
  <c r="O748" i="1"/>
  <c r="O3355" i="1"/>
  <c r="O3985" i="1"/>
  <c r="O3427" i="1"/>
  <c r="O2576" i="1"/>
  <c r="O3117" i="1"/>
  <c r="O1167" i="1"/>
  <c r="O3445" i="1"/>
  <c r="O2457" i="1"/>
  <c r="O2577" i="1"/>
  <c r="O2795" i="1"/>
  <c r="O1620" i="1"/>
  <c r="O2236" i="1"/>
  <c r="O2964" i="1"/>
  <c r="O3674" i="1"/>
  <c r="O3041" i="1"/>
  <c r="O769" i="1"/>
  <c r="O2713" i="1"/>
  <c r="O3814" i="1"/>
  <c r="O3697" i="1"/>
  <c r="O3926" i="1"/>
  <c r="O3912" i="1"/>
  <c r="O3698" i="1"/>
  <c r="O3673" i="1"/>
  <c r="O838" i="1"/>
  <c r="O3675" i="1"/>
  <c r="O3613" i="1"/>
  <c r="O3614" i="1"/>
  <c r="O3535" i="1"/>
  <c r="O1621" i="1"/>
  <c r="O3815" i="1"/>
  <c r="O2581" i="1"/>
  <c r="O3615" i="1"/>
  <c r="O1627" i="1"/>
  <c r="O3561" i="1"/>
  <c r="O2965" i="1"/>
  <c r="O2432" i="1"/>
  <c r="O3118" i="1"/>
  <c r="O3428" i="1"/>
  <c r="O3341" i="1"/>
  <c r="O4057" i="1"/>
  <c r="O771" i="1"/>
  <c r="O3091" i="1"/>
  <c r="O2966" i="1"/>
  <c r="O1961" i="1"/>
  <c r="O243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2967" i="1"/>
  <c r="O4108" i="1"/>
  <c r="O3451" i="1"/>
  <c r="O3930" i="1"/>
  <c r="O1719" i="1"/>
  <c r="O3044" i="1"/>
  <c r="O1963" i="1"/>
  <c r="O4094" i="1"/>
  <c r="O1635" i="1"/>
  <c r="O2969" i="1"/>
  <c r="O1964" i="1"/>
  <c r="O1652" i="1"/>
  <c r="O4109" i="1"/>
  <c r="O3274" i="1"/>
  <c r="O3045" i="1"/>
  <c r="O3352" i="1"/>
  <c r="O3816" i="1"/>
  <c r="O3616" i="1"/>
  <c r="O3817" i="1"/>
  <c r="O4105" i="1"/>
  <c r="O4113" i="1"/>
  <c r="O267" i="1"/>
  <c r="O3640" i="1"/>
  <c r="O3156" i="1"/>
  <c r="O2582" i="1"/>
  <c r="O4106" i="1"/>
  <c r="O4083" i="1"/>
  <c r="O3276" i="1"/>
  <c r="O4029" i="1"/>
  <c r="O3630" i="1"/>
  <c r="O3065" i="1"/>
  <c r="O2970" i="1"/>
  <c r="O2585" i="1"/>
  <c r="O1653" i="1"/>
  <c r="O3092" i="1"/>
  <c r="O453" i="1"/>
  <c r="O423" i="1"/>
  <c r="O3536" i="1"/>
  <c r="O3537" i="1"/>
  <c r="O868" i="1"/>
  <c r="O3986" i="1"/>
  <c r="O3119" i="1"/>
  <c r="O3046" i="1"/>
  <c r="O2237" i="1"/>
  <c r="O1968" i="1"/>
  <c r="O3277" i="1"/>
  <c r="O3818" i="1"/>
  <c r="O3342" i="1"/>
  <c r="O1679" i="1"/>
  <c r="O3278" i="1"/>
  <c r="O4115" i="1"/>
  <c r="O3676" i="1"/>
  <c r="O3093" i="1"/>
  <c r="O3279" i="1"/>
  <c r="O3365" i="1"/>
  <c r="O2973" i="1"/>
  <c r="O3099" i="1"/>
  <c r="O3120" i="1"/>
  <c r="O3742" i="1"/>
  <c r="O3121" i="1"/>
  <c r="O1085" i="1"/>
  <c r="O3819" i="1"/>
  <c r="O3617" i="1"/>
  <c r="O3280" i="1"/>
  <c r="O2436" i="1"/>
  <c r="O426" i="1"/>
  <c r="O3987" i="1"/>
  <c r="O3180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4095" i="1"/>
  <c r="O3988" i="1"/>
  <c r="O1760" i="1"/>
  <c r="O2282" i="1"/>
  <c r="O2714" i="1"/>
  <c r="O2974" i="1"/>
  <c r="O2761" i="1"/>
  <c r="O2437" i="1"/>
  <c r="O3455" i="1"/>
  <c r="O2975" i="1"/>
  <c r="O1680" i="1"/>
  <c r="O2589" i="1"/>
  <c r="O3066" i="1"/>
  <c r="O3429" i="1"/>
  <c r="O2465" i="1"/>
  <c r="O2438" i="1"/>
  <c r="O3989" i="1"/>
  <c r="O1971" i="1"/>
  <c r="O2654" i="1"/>
  <c r="O3006" i="1"/>
  <c r="O3095" i="1"/>
  <c r="O3538" i="1"/>
  <c r="O772" i="1"/>
  <c r="O1819" i="1"/>
  <c r="O1193" i="1"/>
  <c r="O2976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75" i="1"/>
  <c r="O885" i="1"/>
  <c r="O1718" i="1"/>
  <c r="O3281" i="1"/>
  <c r="O3618" i="1"/>
  <c r="O2627" i="1"/>
  <c r="O2591" i="1"/>
  <c r="O3732" i="1"/>
  <c r="O2977" i="1"/>
  <c r="O781" i="1"/>
  <c r="O2762" i="1"/>
  <c r="O3189" i="1"/>
  <c r="O3619" i="1"/>
  <c r="O3621" i="1"/>
  <c r="O3067" i="1"/>
  <c r="O3071" i="1"/>
  <c r="O3470" i="1"/>
  <c r="O2990" i="1"/>
  <c r="O3283" i="1"/>
  <c r="O3182" i="1"/>
  <c r="O3047" i="1"/>
  <c r="O3864" i="1"/>
  <c r="O3865" i="1"/>
  <c r="O3866" i="1"/>
  <c r="O3867" i="1"/>
  <c r="O3868" i="1"/>
  <c r="O3869" i="1"/>
  <c r="O3870" i="1"/>
  <c r="O3871" i="1"/>
  <c r="O3872" i="1"/>
  <c r="O3873" i="1"/>
  <c r="O2765" i="1"/>
  <c r="O3820" i="1"/>
  <c r="O3356" i="1"/>
  <c r="O1684" i="1"/>
  <c r="O3284" i="1"/>
  <c r="O3733" i="1"/>
  <c r="O1973" i="1"/>
  <c r="O3358" i="1"/>
  <c r="O2806" i="1"/>
  <c r="O4018" i="1"/>
  <c r="O1198" i="1"/>
  <c r="O4058" i="1"/>
  <c r="O3175" i="1"/>
  <c r="O3887" i="1"/>
  <c r="O3888" i="1"/>
  <c r="O3889" i="1"/>
  <c r="O3890" i="1"/>
  <c r="O3891" i="1"/>
  <c r="O3892" i="1"/>
  <c r="O2241" i="1"/>
  <c r="O3286" i="1"/>
  <c r="O2978" i="1"/>
  <c r="O2302" i="1"/>
  <c r="O2242" i="1"/>
  <c r="O1976" i="1"/>
  <c r="O1691" i="1"/>
  <c r="O52" i="1"/>
  <c r="O2715" i="1"/>
  <c r="O3048" i="1"/>
  <c r="O3539" i="1"/>
  <c r="O1089" i="1"/>
  <c r="O3905" i="1"/>
  <c r="O3906" i="1"/>
  <c r="O3907" i="1"/>
  <c r="O1763" i="1"/>
  <c r="O1979" i="1"/>
  <c r="O821" i="1"/>
  <c r="O1765" i="1"/>
  <c r="O68" i="1"/>
  <c r="O3430" i="1"/>
  <c r="O790" i="1"/>
  <c r="O3915" i="1"/>
  <c r="O3916" i="1"/>
  <c r="O3917" i="1"/>
  <c r="O2245" i="1"/>
  <c r="O3007" i="1"/>
  <c r="O3096" i="1"/>
  <c r="O2979" i="1"/>
  <c r="O2980" i="1"/>
  <c r="O3287" i="1"/>
  <c r="O2597" i="1"/>
  <c r="O1693" i="1"/>
  <c r="O2766" i="1"/>
  <c r="O3288" i="1"/>
  <c r="O2601" i="1"/>
  <c r="O1983" i="1"/>
  <c r="O3169" i="1"/>
  <c r="O2606" i="1"/>
  <c r="O3431" i="1"/>
  <c r="O4067" i="1"/>
  <c r="O3290" i="1"/>
  <c r="O341" i="1"/>
  <c r="O76" i="1"/>
  <c r="O3157" i="1"/>
  <c r="O4042" i="1"/>
  <c r="O2246" i="1"/>
  <c r="O2628" i="1"/>
  <c r="O4019" i="1"/>
  <c r="O3068" i="1"/>
  <c r="O3434" i="1"/>
  <c r="O224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435" i="1"/>
  <c r="O3436" i="1"/>
  <c r="O3158" i="1"/>
  <c r="O1704" i="1"/>
  <c r="O2608" i="1"/>
  <c r="O3542" i="1"/>
  <c r="O3291" i="1"/>
  <c r="O3159" i="1"/>
  <c r="O3292" i="1"/>
  <c r="O3293" i="1"/>
  <c r="O3699" i="1"/>
  <c r="O3097" i="1"/>
  <c r="O3736" i="1"/>
  <c r="O3543" i="1"/>
  <c r="O3990" i="1"/>
  <c r="O1722" i="1"/>
  <c r="O4043" i="1"/>
  <c r="O3559" i="1"/>
  <c r="O2981" i="1"/>
  <c r="O3991" i="1"/>
  <c r="O3993" i="1"/>
  <c r="O3994" i="1"/>
  <c r="O3995" i="1"/>
  <c r="O3996" i="1"/>
  <c r="O3997" i="1"/>
  <c r="O3998" i="1"/>
  <c r="O3999" i="1"/>
  <c r="O4000" i="1"/>
  <c r="O4001" i="1"/>
  <c r="O4002" i="1"/>
  <c r="O4003" i="1"/>
  <c r="O3294" i="1"/>
  <c r="O2609" i="1"/>
  <c r="O3295" i="1"/>
  <c r="O4096" i="1"/>
  <c r="O3677" i="1"/>
  <c r="O3437" i="1"/>
  <c r="O29" i="1"/>
  <c r="O3012" i="1"/>
  <c r="O2045" i="1"/>
  <c r="O2644" i="1"/>
  <c r="O3296" i="1"/>
  <c r="O2983" i="1"/>
  <c r="O2767" i="1"/>
  <c r="O3473" i="1"/>
  <c r="O3162" i="1"/>
  <c r="O3992" i="1"/>
  <c r="O1985" i="1"/>
  <c r="O1767" i="1"/>
  <c r="O3163" i="1"/>
  <c r="O2250" i="1"/>
  <c r="O2800" i="1"/>
  <c r="O3192" i="1"/>
  <c r="O1713" i="1"/>
  <c r="O2460" i="1"/>
  <c r="O2610" i="1"/>
  <c r="O4030" i="1"/>
  <c r="O3008" i="1"/>
  <c r="O3678" i="1"/>
  <c r="O3821" i="1"/>
  <c r="O3297" i="1"/>
  <c r="O2612" i="1"/>
  <c r="O3822" i="1"/>
  <c r="O4112" i="1"/>
  <c r="O4037" i="1"/>
  <c r="O4038" i="1"/>
  <c r="O4039" i="1"/>
  <c r="O4040" i="1"/>
  <c r="O374" i="1"/>
  <c r="O3623" i="1"/>
  <c r="O3823" i="1"/>
  <c r="O4102" i="1"/>
  <c r="O3184" i="1"/>
  <c r="O3901" i="1"/>
  <c r="O4047" i="1"/>
  <c r="O4048" i="1"/>
  <c r="O4049" i="1"/>
  <c r="O4050" i="1"/>
  <c r="O4051" i="1"/>
  <c r="O2768" i="1"/>
  <c r="O3311" i="1"/>
  <c r="O798" i="1"/>
  <c r="O2984" i="1"/>
  <c r="O4004" i="1"/>
  <c r="O4031" i="1"/>
  <c r="O2613" i="1"/>
  <c r="O3625" i="1"/>
  <c r="O1986" i="1"/>
  <c r="O3544" i="1"/>
  <c r="O2283" i="1"/>
  <c r="O1773" i="1"/>
  <c r="O3438" i="1"/>
  <c r="O1988" i="1"/>
  <c r="O2615" i="1"/>
  <c r="O3164" i="1"/>
  <c r="O3049" i="1"/>
  <c r="O4069" i="1"/>
  <c r="O4070" i="1"/>
  <c r="O4071" i="1"/>
  <c r="O4072" i="1"/>
  <c r="O4073" i="1"/>
  <c r="O4074" i="1"/>
  <c r="O4075" i="1"/>
  <c r="O4076" i="1"/>
  <c r="O4077" i="1"/>
  <c r="O4078" i="1"/>
  <c r="O1714" i="1"/>
  <c r="O1991" i="1"/>
  <c r="O2254" i="1"/>
  <c r="O2619" i="1"/>
  <c r="O3298" i="1"/>
  <c r="O3165" i="1"/>
  <c r="O3545" i="1"/>
  <c r="O1777" i="1"/>
  <c r="O2985" i="1"/>
  <c r="O3679" i="1"/>
  <c r="O3456" i="1"/>
  <c r="O3626" i="1"/>
  <c r="O3009" i="1"/>
  <c r="O3299" i="1"/>
  <c r="O937" i="1"/>
  <c r="O2620" i="1"/>
  <c r="O2622" i="1"/>
  <c r="O890" i="1"/>
  <c r="O3185" i="1"/>
  <c r="O3098" i="1"/>
  <c r="O2769" i="1"/>
  <c r="O3546" i="1"/>
  <c r="O2988" i="1"/>
  <c r="O389" i="1"/>
  <c r="O807" i="1"/>
  <c r="O3171" i="1"/>
  <c r="O837" i="1"/>
  <c r="O3550" i="1"/>
  <c r="O961" i="1"/>
  <c r="O323" i="1"/>
  <c r="O2625" i="1"/>
  <c r="O3195" i="1"/>
  <c r="O3300" i="1"/>
  <c r="O3902" i="1"/>
  <c r="O332" i="1"/>
  <c r="O930" i="1"/>
  <c r="O812" i="1"/>
  <c r="O2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2967" i="1"/>
  <c r="N4108" i="1"/>
  <c r="N3451" i="1"/>
  <c r="N3930" i="1"/>
  <c r="N1719" i="1"/>
  <c r="N3044" i="1"/>
  <c r="N1963" i="1"/>
  <c r="N4094" i="1"/>
  <c r="N1635" i="1"/>
  <c r="N2969" i="1"/>
  <c r="N1964" i="1"/>
  <c r="N1652" i="1"/>
  <c r="N4109" i="1"/>
  <c r="N3274" i="1"/>
  <c r="N3045" i="1"/>
  <c r="N3352" i="1"/>
  <c r="N3816" i="1"/>
  <c r="N3616" i="1"/>
  <c r="N3817" i="1"/>
  <c r="N4105" i="1"/>
  <c r="N4113" i="1"/>
  <c r="N267" i="1"/>
  <c r="N3640" i="1"/>
  <c r="N3156" i="1"/>
  <c r="N2582" i="1"/>
  <c r="N4106" i="1"/>
  <c r="N4083" i="1"/>
  <c r="N3276" i="1"/>
  <c r="N4029" i="1"/>
  <c r="N3630" i="1"/>
  <c r="N3065" i="1"/>
  <c r="N2970" i="1"/>
  <c r="N2585" i="1"/>
  <c r="N1653" i="1"/>
  <c r="N3092" i="1"/>
  <c r="N453" i="1"/>
  <c r="N423" i="1"/>
  <c r="N3536" i="1"/>
  <c r="N3537" i="1"/>
  <c r="N868" i="1"/>
  <c r="N3986" i="1"/>
  <c r="N3119" i="1"/>
  <c r="N3046" i="1"/>
  <c r="N2237" i="1"/>
  <c r="N1968" i="1"/>
  <c r="N3277" i="1"/>
  <c r="N3818" i="1"/>
  <c r="N3342" i="1"/>
  <c r="N1679" i="1"/>
  <c r="N3278" i="1"/>
  <c r="N4115" i="1"/>
  <c r="N3676" i="1"/>
  <c r="N3093" i="1"/>
  <c r="N3279" i="1"/>
  <c r="N3365" i="1"/>
  <c r="N2973" i="1"/>
  <c r="N3099" i="1"/>
  <c r="N3120" i="1"/>
  <c r="N3742" i="1"/>
  <c r="N3121" i="1"/>
  <c r="N1085" i="1"/>
  <c r="N3819" i="1"/>
  <c r="N3617" i="1"/>
  <c r="N3280" i="1"/>
  <c r="N2436" i="1"/>
  <c r="N426" i="1"/>
  <c r="N3987" i="1"/>
  <c r="N3180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4095" i="1"/>
  <c r="N3988" i="1"/>
  <c r="N1760" i="1"/>
  <c r="N2282" i="1"/>
  <c r="N2714" i="1"/>
  <c r="N2974" i="1"/>
  <c r="N2761" i="1"/>
  <c r="N2437" i="1"/>
  <c r="N3455" i="1"/>
  <c r="N2975" i="1"/>
  <c r="N1680" i="1"/>
  <c r="N2589" i="1"/>
  <c r="N3066" i="1"/>
  <c r="N3429" i="1"/>
  <c r="N2465" i="1"/>
  <c r="N2438" i="1"/>
  <c r="N3989" i="1"/>
  <c r="N1971" i="1"/>
  <c r="N2654" i="1"/>
  <c r="N3006" i="1"/>
  <c r="N3095" i="1"/>
  <c r="N3538" i="1"/>
  <c r="N772" i="1"/>
  <c r="N1819" i="1"/>
  <c r="N1193" i="1"/>
  <c r="N2976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175" i="1"/>
  <c r="N885" i="1"/>
  <c r="N1718" i="1"/>
  <c r="N3281" i="1"/>
  <c r="N3618" i="1"/>
  <c r="N2627" i="1"/>
  <c r="N2591" i="1"/>
  <c r="N3732" i="1"/>
  <c r="N2977" i="1"/>
  <c r="N781" i="1"/>
  <c r="N2762" i="1"/>
  <c r="N3189" i="1"/>
  <c r="N3619" i="1"/>
  <c r="N3621" i="1"/>
  <c r="N3067" i="1"/>
  <c r="N3071" i="1"/>
  <c r="N3470" i="1"/>
  <c r="N2990" i="1"/>
  <c r="N3283" i="1"/>
  <c r="N3182" i="1"/>
  <c r="N3047" i="1"/>
  <c r="N3864" i="1"/>
  <c r="N3865" i="1"/>
  <c r="N3866" i="1"/>
  <c r="N3867" i="1"/>
  <c r="N3868" i="1"/>
  <c r="N3869" i="1"/>
  <c r="N3870" i="1"/>
  <c r="N3871" i="1"/>
  <c r="N3872" i="1"/>
  <c r="N3873" i="1"/>
  <c r="N2765" i="1"/>
  <c r="N3820" i="1"/>
  <c r="N3356" i="1"/>
  <c r="N1684" i="1"/>
  <c r="N3284" i="1"/>
  <c r="N3733" i="1"/>
  <c r="N1973" i="1"/>
  <c r="N3358" i="1"/>
  <c r="N2806" i="1"/>
  <c r="N4018" i="1"/>
  <c r="N1198" i="1"/>
  <c r="N4058" i="1"/>
  <c r="N3175" i="1"/>
  <c r="N3887" i="1"/>
  <c r="N3888" i="1"/>
  <c r="N3889" i="1"/>
  <c r="N3890" i="1"/>
  <c r="N3891" i="1"/>
  <c r="N3892" i="1"/>
  <c r="N2241" i="1"/>
  <c r="N3286" i="1"/>
  <c r="N2978" i="1"/>
  <c r="N2302" i="1"/>
  <c r="N2242" i="1"/>
  <c r="N1976" i="1"/>
  <c r="N1691" i="1"/>
  <c r="N52" i="1"/>
  <c r="N2715" i="1"/>
  <c r="N3048" i="1"/>
  <c r="N3539" i="1"/>
  <c r="N1089" i="1"/>
  <c r="N3905" i="1"/>
  <c r="N3906" i="1"/>
  <c r="N3907" i="1"/>
  <c r="N1763" i="1"/>
  <c r="N1979" i="1"/>
  <c r="N821" i="1"/>
  <c r="N1765" i="1"/>
  <c r="N68" i="1"/>
  <c r="N3430" i="1"/>
  <c r="N790" i="1"/>
  <c r="N3915" i="1"/>
  <c r="N3916" i="1"/>
  <c r="N3917" i="1"/>
  <c r="N2245" i="1"/>
  <c r="N3007" i="1"/>
  <c r="N3096" i="1"/>
  <c r="N2979" i="1"/>
  <c r="N2980" i="1"/>
  <c r="N3287" i="1"/>
  <c r="N2597" i="1"/>
  <c r="N1693" i="1"/>
  <c r="N2766" i="1"/>
  <c r="N3288" i="1"/>
  <c r="N2601" i="1"/>
  <c r="N1983" i="1"/>
  <c r="N3169" i="1"/>
  <c r="N2606" i="1"/>
  <c r="N3431" i="1"/>
  <c r="N4067" i="1"/>
  <c r="N3290" i="1"/>
  <c r="N341" i="1"/>
  <c r="N76" i="1"/>
  <c r="N3157" i="1"/>
  <c r="N4042" i="1"/>
  <c r="N2246" i="1"/>
  <c r="N2628" i="1"/>
  <c r="N4019" i="1"/>
  <c r="N3068" i="1"/>
  <c r="N3434" i="1"/>
  <c r="N2247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435" i="1"/>
  <c r="N3436" i="1"/>
  <c r="N3158" i="1"/>
  <c r="N1704" i="1"/>
  <c r="N2608" i="1"/>
  <c r="N3542" i="1"/>
  <c r="N3291" i="1"/>
  <c r="N3159" i="1"/>
  <c r="N3292" i="1"/>
  <c r="N3293" i="1"/>
  <c r="N3699" i="1"/>
  <c r="N3097" i="1"/>
  <c r="N3736" i="1"/>
  <c r="N3543" i="1"/>
  <c r="N3990" i="1"/>
  <c r="N1722" i="1"/>
  <c r="N4043" i="1"/>
  <c r="N3559" i="1"/>
  <c r="N2981" i="1"/>
  <c r="N3991" i="1"/>
  <c r="N3993" i="1"/>
  <c r="N3994" i="1"/>
  <c r="N3995" i="1"/>
  <c r="N3996" i="1"/>
  <c r="N3997" i="1"/>
  <c r="N3998" i="1"/>
  <c r="N3999" i="1"/>
  <c r="N4000" i="1"/>
  <c r="N4001" i="1"/>
  <c r="N4002" i="1"/>
  <c r="N4003" i="1"/>
  <c r="N3294" i="1"/>
  <c r="N2609" i="1"/>
  <c r="N3295" i="1"/>
  <c r="N4096" i="1"/>
  <c r="N3677" i="1"/>
  <c r="N3437" i="1"/>
  <c r="N29" i="1"/>
  <c r="N3012" i="1"/>
  <c r="N2045" i="1"/>
  <c r="N2644" i="1"/>
  <c r="N3296" i="1"/>
  <c r="N2983" i="1"/>
  <c r="N2767" i="1"/>
  <c r="N3473" i="1"/>
  <c r="N3162" i="1"/>
  <c r="N3992" i="1"/>
  <c r="N1985" i="1"/>
  <c r="N1767" i="1"/>
  <c r="N3163" i="1"/>
  <c r="N2250" i="1"/>
  <c r="N2800" i="1"/>
  <c r="N3192" i="1"/>
  <c r="N1713" i="1"/>
  <c r="N2460" i="1"/>
  <c r="N2610" i="1"/>
  <c r="N4030" i="1"/>
  <c r="N3008" i="1"/>
  <c r="N3678" i="1"/>
  <c r="N3821" i="1"/>
  <c r="N3297" i="1"/>
  <c r="N2612" i="1"/>
  <c r="N3822" i="1"/>
  <c r="N4112" i="1"/>
  <c r="N4037" i="1"/>
  <c r="N4038" i="1"/>
  <c r="N4039" i="1"/>
  <c r="N4040" i="1"/>
  <c r="N374" i="1"/>
  <c r="N3623" i="1"/>
  <c r="N3823" i="1"/>
  <c r="N4102" i="1"/>
  <c r="N3184" i="1"/>
  <c r="N3901" i="1"/>
  <c r="N4047" i="1"/>
  <c r="N4048" i="1"/>
  <c r="N4049" i="1"/>
  <c r="N4050" i="1"/>
  <c r="N4051" i="1"/>
  <c r="N2768" i="1"/>
  <c r="N3311" i="1"/>
  <c r="N798" i="1"/>
  <c r="N2984" i="1"/>
  <c r="N4004" i="1"/>
  <c r="N4031" i="1"/>
  <c r="N2613" i="1"/>
  <c r="N3625" i="1"/>
  <c r="N1986" i="1"/>
  <c r="N3544" i="1"/>
  <c r="N2283" i="1"/>
  <c r="N1773" i="1"/>
  <c r="N3438" i="1"/>
  <c r="N1988" i="1"/>
  <c r="N2615" i="1"/>
  <c r="N3164" i="1"/>
  <c r="N3049" i="1"/>
  <c r="N4069" i="1"/>
  <c r="N4070" i="1"/>
  <c r="N4071" i="1"/>
  <c r="N4072" i="1"/>
  <c r="N4073" i="1"/>
  <c r="N4074" i="1"/>
  <c r="N4075" i="1"/>
  <c r="N4076" i="1"/>
  <c r="N4077" i="1"/>
  <c r="N4078" i="1"/>
  <c r="N1714" i="1"/>
  <c r="N1991" i="1"/>
  <c r="N2254" i="1"/>
  <c r="N2619" i="1"/>
  <c r="N3298" i="1"/>
  <c r="N3165" i="1"/>
  <c r="N3545" i="1"/>
  <c r="N1777" i="1"/>
  <c r="N2985" i="1"/>
  <c r="N3679" i="1"/>
  <c r="N3456" i="1"/>
  <c r="N3626" i="1"/>
  <c r="N3009" i="1"/>
  <c r="N3299" i="1"/>
  <c r="N937" i="1"/>
  <c r="N2620" i="1"/>
  <c r="N2622" i="1"/>
  <c r="N890" i="1"/>
  <c r="N3185" i="1"/>
  <c r="N3098" i="1"/>
  <c r="N2769" i="1"/>
  <c r="N3546" i="1"/>
  <c r="N2988" i="1"/>
  <c r="N389" i="1"/>
  <c r="N807" i="1"/>
  <c r="N3171" i="1"/>
  <c r="N837" i="1"/>
  <c r="N3550" i="1"/>
  <c r="N961" i="1"/>
  <c r="N323" i="1"/>
  <c r="N2625" i="1"/>
  <c r="N3195" i="1"/>
  <c r="N3300" i="1"/>
  <c r="N3902" i="1"/>
  <c r="N332" i="1"/>
  <c r="N930" i="1"/>
  <c r="N812" i="1"/>
  <c r="N3634" i="1"/>
  <c r="N3813" i="1"/>
  <c r="N3053" i="1"/>
  <c r="N3349" i="1"/>
  <c r="N1715" i="1"/>
  <c r="N2652" i="1"/>
  <c r="N3874" i="1"/>
  <c r="N3426" i="1"/>
  <c r="N4066" i="1"/>
  <c r="N3469" i="1"/>
  <c r="N2963" i="1"/>
  <c r="N3911" i="1"/>
  <c r="N2575" i="1"/>
  <c r="N3179" i="1"/>
  <c r="N3116" i="1"/>
  <c r="N3649" i="1"/>
  <c r="N3650" i="1"/>
  <c r="N3651" i="1"/>
  <c r="N2430" i="1"/>
  <c r="N4035" i="1"/>
  <c r="N3654" i="1"/>
  <c r="N2431" i="1"/>
  <c r="N1618" i="1"/>
  <c r="N3612" i="1"/>
  <c r="N3658" i="1"/>
  <c r="N3040" i="1"/>
  <c r="N748" i="1"/>
  <c r="N3355" i="1"/>
  <c r="N3985" i="1"/>
  <c r="N3427" i="1"/>
  <c r="N2576" i="1"/>
  <c r="N3117" i="1"/>
  <c r="N1167" i="1"/>
  <c r="N3445" i="1"/>
  <c r="N2457" i="1"/>
  <c r="N2577" i="1"/>
  <c r="N2795" i="1"/>
  <c r="N1620" i="1"/>
  <c r="N2236" i="1"/>
  <c r="N2964" i="1"/>
  <c r="N3674" i="1"/>
  <c r="N3041" i="1"/>
  <c r="N769" i="1"/>
  <c r="N2713" i="1"/>
  <c r="N3814" i="1"/>
  <c r="N3697" i="1"/>
  <c r="N3926" i="1"/>
  <c r="N3912" i="1"/>
  <c r="N3698" i="1"/>
  <c r="N3673" i="1"/>
  <c r="N838" i="1"/>
  <c r="N3675" i="1"/>
  <c r="N3613" i="1"/>
  <c r="N3614" i="1"/>
  <c r="N3535" i="1"/>
  <c r="N1621" i="1"/>
  <c r="N3815" i="1"/>
  <c r="N2581" i="1"/>
  <c r="N3615" i="1"/>
  <c r="N1627" i="1"/>
  <c r="N3561" i="1"/>
  <c r="N2965" i="1"/>
  <c r="N2432" i="1"/>
  <c r="N3118" i="1"/>
  <c r="N3428" i="1"/>
  <c r="N3341" i="1"/>
  <c r="N4057" i="1"/>
  <c r="N771" i="1"/>
  <c r="N3091" i="1"/>
  <c r="N2966" i="1"/>
  <c r="N1961" i="1"/>
  <c r="N2433" i="1"/>
  <c r="N3863" i="1"/>
  <c r="N3620" i="1"/>
  <c r="N745" i="1"/>
  <c r="N3622" i="1"/>
  <c r="N1960" i="1"/>
  <c r="N149" i="1"/>
  <c r="N306" i="1"/>
  <c r="N3624" i="1"/>
  <c r="N3984" i="1"/>
  <c r="N3364" i="1"/>
  <c r="N1110" i="1"/>
  <c r="N2428" i="1"/>
  <c r="N3272" i="1"/>
  <c r="N2224" i="1"/>
  <c r="N3340" i="1"/>
  <c r="N4101" i="1"/>
  <c r="N3672" i="1"/>
  <c r="N2427" i="1"/>
  <c r="N4012" i="1"/>
  <c r="N3454" i="1"/>
  <c r="N189" i="1"/>
  <c r="N3558" i="1"/>
  <c r="N3611" i="1"/>
  <c r="N3465" i="1"/>
  <c r="N4028" i="1"/>
  <c r="N3271" i="1"/>
  <c r="N3812" i="1"/>
  <c r="N206" i="1"/>
  <c r="N1951" i="1"/>
  <c r="N3601" i="1"/>
  <c r="N3811" i="1"/>
  <c r="N4011" i="1"/>
  <c r="N1614" i="1"/>
  <c r="N3809" i="1"/>
  <c r="N2959" i="1"/>
  <c r="N3671" i="1"/>
  <c r="N3571" i="1"/>
  <c r="N2777" i="1"/>
  <c r="N3353" i="1"/>
  <c r="N1603" i="1"/>
  <c r="N2265" i="1"/>
  <c r="N3155" i="1"/>
  <c r="N3900" i="1"/>
  <c r="N3573" i="1"/>
  <c r="N2960" i="1"/>
  <c r="N2214" i="1"/>
  <c r="N1607" i="1"/>
  <c r="N3587" i="1"/>
  <c r="N3533" i="1"/>
  <c r="N3610" i="1"/>
  <c r="N1609" i="1"/>
  <c r="N2561" i="1"/>
  <c r="N3810" i="1"/>
  <c r="N744" i="1"/>
  <c r="N2563" i="1"/>
  <c r="N3270" i="1"/>
  <c r="N3115" i="1"/>
  <c r="N1950" i="1"/>
  <c r="N2962" i="1"/>
  <c r="N2215" i="1"/>
  <c r="N2219" i="1"/>
  <c r="N2220" i="1"/>
  <c r="N2566" i="1"/>
  <c r="N3808" i="1"/>
  <c r="N733" i="1"/>
  <c r="N3532" i="1"/>
  <c r="N3567" i="1"/>
  <c r="N2560" i="1"/>
  <c r="N3464" i="1"/>
  <c r="N2957" i="1"/>
  <c r="N1065" i="1"/>
  <c r="N2559" i="1"/>
  <c r="N3531" i="1"/>
  <c r="N3639" i="1"/>
  <c r="N3557" i="1"/>
  <c r="N4056" i="1"/>
  <c r="N667" i="1"/>
  <c r="N3556" i="1"/>
  <c r="N3862" i="1"/>
  <c r="N3269" i="1"/>
  <c r="N3520" i="1"/>
  <c r="N3521" i="1"/>
  <c r="N3522" i="1"/>
  <c r="N2781" i="1"/>
  <c r="N3267" i="1"/>
  <c r="N3268" i="1"/>
  <c r="N2953" i="1"/>
  <c r="N2954" i="1"/>
  <c r="N1589" i="1"/>
  <c r="N3528" i="1"/>
  <c r="N3529" i="1"/>
  <c r="N3703" i="1"/>
  <c r="N3505" i="1"/>
  <c r="N3508" i="1"/>
  <c r="N1044" i="1"/>
  <c r="N3039" i="1"/>
  <c r="N2206" i="1"/>
  <c r="N4034" i="1"/>
  <c r="N2296" i="1"/>
  <c r="N3534" i="1"/>
  <c r="N2989" i="1"/>
  <c r="N2426" i="1"/>
  <c r="N3527" i="1"/>
  <c r="N3735" i="1"/>
  <c r="N3530" i="1"/>
  <c r="N3504" i="1"/>
  <c r="N3540" i="1"/>
  <c r="N3541" i="1"/>
  <c r="N2955" i="1"/>
  <c r="N3807" i="1"/>
  <c r="N1942" i="1"/>
  <c r="N2556" i="1"/>
  <c r="N1598" i="1"/>
  <c r="N243" i="1"/>
  <c r="N3608" i="1"/>
  <c r="N3609" i="1"/>
  <c r="N3516" i="1"/>
  <c r="N3517" i="1"/>
  <c r="N3547" i="1"/>
  <c r="N1944" i="1"/>
  <c r="N88" i="1"/>
  <c r="N929" i="1"/>
  <c r="N663" i="1"/>
  <c r="N3548" i="1"/>
  <c r="N3549" i="1"/>
  <c r="N2711" i="1"/>
  <c r="N3154" i="1"/>
  <c r="N1100" i="1"/>
  <c r="N2557" i="1"/>
  <c r="N2712" i="1"/>
  <c r="N4010" i="1"/>
  <c r="N3153" i="1"/>
  <c r="N3921" i="1"/>
  <c r="N2948" i="1"/>
  <c r="N2949" i="1"/>
  <c r="N2950" i="1"/>
  <c r="N2773" i="1"/>
  <c r="N2192" i="1"/>
  <c r="N2951" i="1"/>
  <c r="N3425" i="1"/>
  <c r="N3983" i="1"/>
  <c r="N3880" i="1"/>
  <c r="N1584" i="1"/>
  <c r="N3490" i="1"/>
  <c r="N3489" i="1"/>
  <c r="N4016" i="1"/>
  <c r="N2651" i="1"/>
  <c r="N3806" i="1"/>
  <c r="N3477" i="1"/>
  <c r="N3463" i="1"/>
  <c r="N3338" i="1"/>
  <c r="N2555" i="1"/>
  <c r="N3424" i="1"/>
  <c r="N3479" i="1"/>
  <c r="N3526" i="1"/>
  <c r="N430" i="1"/>
  <c r="N3475" i="1"/>
  <c r="N1938" i="1"/>
  <c r="N951" i="1"/>
  <c r="N197" i="1"/>
  <c r="N2947" i="1"/>
  <c r="N1571" i="1"/>
  <c r="N3525" i="1"/>
  <c r="N4100" i="1"/>
  <c r="N3266" i="1"/>
  <c r="N3467" i="1"/>
  <c r="N3468" i="1"/>
  <c r="N3466" i="1"/>
  <c r="N294" i="1"/>
  <c r="N3804" i="1"/>
  <c r="N2424" i="1"/>
  <c r="N3114" i="1"/>
  <c r="N2187" i="1"/>
  <c r="N2553" i="1"/>
  <c r="N661" i="1"/>
  <c r="N2945" i="1"/>
  <c r="N3805" i="1"/>
  <c r="N4041" i="1"/>
  <c r="N193" i="1"/>
  <c r="N3265" i="1"/>
  <c r="N4009" i="1"/>
  <c r="N2550" i="1"/>
  <c r="N2940" i="1"/>
  <c r="N2182" i="1"/>
  <c r="N3524" i="1"/>
  <c r="N2552" i="1"/>
  <c r="N2184" i="1"/>
  <c r="N2941" i="1"/>
  <c r="N2944" i="1"/>
  <c r="N3264" i="1"/>
  <c r="N2549" i="1"/>
  <c r="N3607" i="1"/>
  <c r="N658" i="1"/>
  <c r="N1800" i="1"/>
  <c r="N1570" i="1"/>
  <c r="N4093" i="1"/>
  <c r="N3719" i="1"/>
  <c r="N3168" i="1"/>
  <c r="N2793" i="1"/>
  <c r="N3090" i="1"/>
  <c r="N241" i="1"/>
  <c r="N2937" i="1"/>
  <c r="N3606" i="1"/>
  <c r="N3416" i="1"/>
  <c r="N1756" i="1"/>
  <c r="N3038" i="1"/>
  <c r="N3422" i="1"/>
  <c r="N648" i="1"/>
  <c r="N3432" i="1"/>
  <c r="N3433" i="1"/>
  <c r="N2544" i="1"/>
  <c r="N2710" i="1"/>
  <c r="N2637" i="1"/>
  <c r="N2939" i="1"/>
  <c r="N4027" i="1"/>
  <c r="N1567" i="1"/>
  <c r="N3982" i="1"/>
  <c r="N2181" i="1"/>
  <c r="N2418" i="1"/>
  <c r="N1568" i="1"/>
  <c r="N3410" i="1"/>
  <c r="N2547" i="1"/>
  <c r="N2420" i="1"/>
  <c r="N2760" i="1"/>
  <c r="N3629" i="1"/>
  <c r="N3423" i="1"/>
  <c r="N3927" i="1"/>
  <c r="N3603" i="1"/>
  <c r="N3604" i="1"/>
  <c r="N3605" i="1"/>
  <c r="N4032" i="1"/>
  <c r="N2719" i="1"/>
  <c r="N3523" i="1"/>
  <c r="N1937" i="1"/>
  <c r="N3803" i="1"/>
  <c r="N3406" i="1"/>
  <c r="N3981" i="1"/>
  <c r="N2178" i="1"/>
  <c r="N3150" i="1"/>
  <c r="N2759" i="1"/>
  <c r="N3392" i="1"/>
  <c r="N3393" i="1"/>
  <c r="N4065" i="1"/>
  <c r="N3388" i="1"/>
  <c r="N3314" i="1"/>
  <c r="N2704" i="1"/>
  <c r="N3384" i="1"/>
  <c r="N2784" i="1"/>
  <c r="N2723" i="1"/>
  <c r="N2703" i="1"/>
  <c r="N2934" i="1"/>
  <c r="N4015" i="1"/>
  <c r="N2758" i="1"/>
  <c r="N3375" i="1"/>
  <c r="N3386" i="1"/>
  <c r="N3421" i="1"/>
  <c r="N2935" i="1"/>
  <c r="N861" i="1"/>
  <c r="N636" i="1"/>
  <c r="N3519" i="1"/>
  <c r="N3786" i="1"/>
  <c r="N2724" i="1"/>
  <c r="N1936" i="1"/>
  <c r="N1566" i="1"/>
  <c r="N2932" i="1"/>
  <c r="N4084" i="1"/>
  <c r="N2756" i="1"/>
  <c r="N2662" i="1"/>
  <c r="N2931" i="1"/>
  <c r="N3112" i="1"/>
  <c r="N3861" i="1"/>
  <c r="N1031" i="1"/>
  <c r="N2753" i="1"/>
  <c r="N3037" i="1"/>
  <c r="N3877" i="1"/>
  <c r="N3148" i="1"/>
  <c r="N2177" i="1"/>
  <c r="N3347" i="1"/>
  <c r="N3357" i="1"/>
  <c r="N3147" i="1"/>
  <c r="N3351" i="1"/>
  <c r="N3420" i="1"/>
  <c r="N2929" i="1"/>
  <c r="N2701" i="1"/>
  <c r="N1557" i="1"/>
  <c r="N3348" i="1"/>
  <c r="N2927" i="1"/>
  <c r="N3344" i="1"/>
  <c r="N3334" i="1"/>
  <c r="N2700" i="1"/>
  <c r="N2444" i="1"/>
  <c r="N3339" i="1"/>
  <c r="N3146" i="1"/>
  <c r="N2542" i="1"/>
  <c r="N3825" i="1"/>
  <c r="N2926" i="1"/>
  <c r="N2417" i="1"/>
  <c r="N3263" i="1"/>
  <c r="N3335" i="1"/>
  <c r="N2543" i="1"/>
  <c r="N3980" i="1"/>
  <c r="N1543" i="1"/>
  <c r="N2176" i="1"/>
  <c r="N1534" i="1"/>
  <c r="N3602" i="1"/>
  <c r="N355" i="1"/>
  <c r="N2174" i="1"/>
  <c r="N3876" i="1"/>
  <c r="N2277" i="1"/>
  <c r="N2699" i="1"/>
  <c r="N3670" i="1"/>
  <c r="N1492" i="1"/>
  <c r="N924" i="1"/>
  <c r="N3262" i="1"/>
  <c r="N1495" i="1"/>
  <c r="N4013" i="1"/>
  <c r="N2752" i="1"/>
  <c r="N2925" i="1"/>
  <c r="N3318" i="1"/>
  <c r="N2541" i="1"/>
  <c r="N1818" i="1"/>
  <c r="N3110" i="1"/>
  <c r="N3979" i="1"/>
  <c r="N1488" i="1"/>
  <c r="N3910" i="1"/>
  <c r="N3518" i="1"/>
  <c r="N3337" i="1"/>
  <c r="N3417" i="1"/>
  <c r="N1453" i="1"/>
  <c r="N4097" i="1"/>
  <c r="N1925" i="1"/>
  <c r="N4062" i="1"/>
  <c r="N1935" i="1"/>
  <c r="N3741" i="1"/>
  <c r="N2698" i="1"/>
  <c r="N3285" i="1"/>
  <c r="N1460" i="1"/>
  <c r="N3144" i="1"/>
  <c r="N3087" i="1"/>
  <c r="N3418" i="1"/>
  <c r="N2536" i="1"/>
  <c r="N3785" i="1"/>
  <c r="N2922" i="1"/>
  <c r="N627" i="1"/>
  <c r="N3667" i="1"/>
  <c r="N3301" i="1"/>
  <c r="N3302" i="1"/>
  <c r="N3419" i="1"/>
  <c r="N3289" i="1"/>
  <c r="N3668" i="1"/>
  <c r="N3669" i="1"/>
  <c r="N3515" i="1"/>
  <c r="N3369" i="1"/>
  <c r="N3282" i="1"/>
  <c r="N2924" i="1"/>
  <c r="N1487" i="1"/>
  <c r="N3005" i="1"/>
  <c r="N2792" i="1"/>
  <c r="N1923" i="1"/>
  <c r="N2918" i="1"/>
  <c r="N3899" i="1"/>
  <c r="N2921" i="1"/>
  <c r="N3261" i="1"/>
  <c r="N2002" i="1"/>
  <c r="N3273" i="1"/>
  <c r="N3275" i="1"/>
  <c r="N923" i="1"/>
  <c r="N3333" i="1"/>
  <c r="N3860" i="1"/>
  <c r="N3336" i="1"/>
  <c r="N3784" i="1"/>
  <c r="N3731" i="1"/>
  <c r="N2917" i="1"/>
  <c r="N2416" i="1"/>
  <c r="N3415" i="1"/>
  <c r="N2790" i="1"/>
  <c r="N3254" i="1"/>
  <c r="N3255" i="1"/>
  <c r="N3258" i="1"/>
  <c r="N3143" i="1"/>
  <c r="N3350" i="1"/>
  <c r="N1434" i="1"/>
  <c r="N3259" i="1"/>
  <c r="N3260" i="1"/>
  <c r="N3514" i="1"/>
  <c r="N2534" i="1"/>
  <c r="N3247" i="1"/>
  <c r="N2532" i="1"/>
  <c r="N3414" i="1"/>
  <c r="N3242" i="1"/>
  <c r="N948" i="1"/>
  <c r="N935" i="1"/>
  <c r="N2913" i="1"/>
  <c r="N1427" i="1"/>
  <c r="N2413" i="1"/>
  <c r="N3172" i="1"/>
  <c r="N3978" i="1"/>
  <c r="N3413" i="1"/>
  <c r="N1029" i="1"/>
  <c r="N3513" i="1"/>
  <c r="N2531" i="1"/>
  <c r="N3232" i="1"/>
  <c r="N3142" i="1"/>
  <c r="N2911" i="1"/>
  <c r="N2750" i="1"/>
  <c r="N2912" i="1"/>
  <c r="N4026" i="1"/>
  <c r="N3225" i="1"/>
  <c r="N1027" i="1"/>
  <c r="N3224" i="1"/>
  <c r="N2409" i="1"/>
  <c r="N3898" i="1"/>
  <c r="N2003" i="1"/>
  <c r="N2749" i="1"/>
  <c r="N3213" i="1"/>
  <c r="N3555" i="1"/>
  <c r="N2408" i="1"/>
  <c r="N3257" i="1"/>
  <c r="N3200" i="1"/>
  <c r="N3696" i="1"/>
  <c r="N3211" i="1"/>
  <c r="N233" i="1"/>
  <c r="N622" i="1"/>
  <c r="N3412" i="1"/>
  <c r="N3859" i="1"/>
  <c r="N1423" i="1"/>
  <c r="N1426" i="1"/>
  <c r="N3411" i="1"/>
  <c r="N3783" i="1"/>
  <c r="N3199" i="1"/>
  <c r="N3780" i="1"/>
  <c r="N4092" i="1"/>
  <c r="N2633" i="1"/>
  <c r="N3695" i="1"/>
  <c r="N3196" i="1"/>
  <c r="N3781" i="1"/>
  <c r="N3198" i="1"/>
  <c r="N3193" i="1"/>
  <c r="N1922" i="1"/>
  <c r="N3782" i="1"/>
  <c r="N2044" i="1"/>
  <c r="N3256" i="1"/>
  <c r="N3004" i="1"/>
  <c r="N3253" i="1"/>
  <c r="N1412" i="1"/>
  <c r="N3313" i="1"/>
  <c r="N3188" i="1"/>
  <c r="N3186" i="1"/>
  <c r="N271" i="1"/>
  <c r="N944" i="1"/>
  <c r="N3183" i="1"/>
  <c r="N2530" i="1"/>
  <c r="N3252" i="1"/>
  <c r="N3181" i="1"/>
  <c r="N2407" i="1"/>
  <c r="N1397" i="1"/>
  <c r="N3174" i="1"/>
  <c r="N2019" i="1"/>
  <c r="N3666" i="1"/>
  <c r="N3734" i="1"/>
  <c r="N3251" i="1"/>
  <c r="N3173" i="1"/>
  <c r="N1906" i="1"/>
  <c r="N4008" i="1"/>
  <c r="N346" i="1"/>
  <c r="N3166" i="1"/>
  <c r="N3332" i="1"/>
  <c r="N2163" i="1"/>
  <c r="N3665" i="1"/>
  <c r="N3187" i="1"/>
  <c r="N3720" i="1"/>
  <c r="N2910" i="1"/>
  <c r="N3161" i="1"/>
  <c r="N3160" i="1"/>
  <c r="N1392" i="1"/>
  <c r="N2402" i="1"/>
  <c r="N2526" i="1"/>
  <c r="N3250" i="1"/>
  <c r="N2909" i="1"/>
  <c r="N1901" i="1"/>
  <c r="N2721" i="1"/>
  <c r="N3152" i="1"/>
  <c r="N2906" i="1"/>
  <c r="N3141" i="1"/>
  <c r="N3512" i="1"/>
  <c r="N2748" i="1"/>
  <c r="N3909" i="1"/>
  <c r="N3600" i="1"/>
  <c r="N2399" i="1"/>
  <c r="N3149" i="1"/>
  <c r="N2158" i="1"/>
  <c r="N3664" i="1"/>
  <c r="N1749" i="1"/>
  <c r="N2401" i="1"/>
  <c r="N3139" i="1"/>
  <c r="N3151" i="1"/>
  <c r="N3145" i="1"/>
  <c r="N2907" i="1"/>
  <c r="N3249" i="1"/>
  <c r="N3127" i="1"/>
  <c r="N613" i="1"/>
  <c r="N1385" i="1"/>
  <c r="N2908" i="1"/>
  <c r="N2160" i="1"/>
  <c r="N615" i="1"/>
  <c r="N909" i="1"/>
  <c r="N1389" i="1"/>
  <c r="N3123" i="1"/>
  <c r="N2789" i="1"/>
  <c r="N997" i="1"/>
  <c r="N2522" i="1"/>
  <c r="N3511" i="1"/>
  <c r="N3248" i="1"/>
  <c r="N3034" i="1"/>
  <c r="N3745" i="1"/>
  <c r="N3599" i="1"/>
  <c r="N2902" i="1"/>
  <c r="N1373" i="1"/>
  <c r="N3554" i="1"/>
  <c r="N3246" i="1"/>
  <c r="N3598" i="1"/>
  <c r="N3140" i="1"/>
  <c r="N3245" i="1"/>
  <c r="N3113" i="1"/>
  <c r="N3108" i="1"/>
  <c r="N3111" i="1"/>
  <c r="N2520" i="1"/>
  <c r="N3105" i="1"/>
  <c r="N3106" i="1"/>
  <c r="N2788" i="1"/>
  <c r="N2746" i="1"/>
  <c r="N1359" i="1"/>
  <c r="N3244" i="1"/>
  <c r="N3663" i="1"/>
  <c r="N3033" i="1"/>
  <c r="N2900" i="1"/>
  <c r="N612" i="1"/>
  <c r="N2726" i="1"/>
  <c r="N3064" i="1"/>
  <c r="N3094" i="1"/>
  <c r="N584" i="1"/>
  <c r="N1717" i="1"/>
  <c r="N2899" i="1"/>
  <c r="N3089" i="1"/>
  <c r="N3088" i="1"/>
  <c r="N2717" i="1"/>
  <c r="N3740" i="1"/>
  <c r="N3138" i="1"/>
  <c r="N2152" i="1"/>
  <c r="N3081" i="1"/>
  <c r="N3082" i="1"/>
  <c r="N3084" i="1"/>
  <c r="N3080" i="1"/>
  <c r="N3858" i="1"/>
  <c r="N3597" i="1"/>
  <c r="N855" i="1"/>
  <c r="N3077" i="1"/>
  <c r="N3076" i="1"/>
  <c r="N2398" i="1"/>
  <c r="N2517" i="1"/>
  <c r="N3694" i="1"/>
  <c r="N3069" i="1"/>
  <c r="N3596" i="1"/>
  <c r="N3510" i="1"/>
  <c r="N3243" i="1"/>
  <c r="N3409" i="1"/>
  <c r="N3408" i="1"/>
  <c r="N3875" i="1"/>
  <c r="N2149" i="1"/>
  <c r="N1350" i="1"/>
  <c r="N4103" i="1"/>
  <c r="N3062" i="1"/>
  <c r="N1346" i="1"/>
  <c r="N577" i="1"/>
  <c r="N422" i="1"/>
  <c r="N229" i="1"/>
  <c r="N1888" i="1"/>
  <c r="N3056" i="1"/>
  <c r="N2143" i="1"/>
  <c r="N1190" i="1"/>
  <c r="N3052" i="1"/>
  <c r="N3730" i="1"/>
  <c r="N3241" i="1"/>
  <c r="N2396" i="1"/>
  <c r="N3857" i="1"/>
  <c r="N2397" i="1"/>
  <c r="N3191" i="1"/>
  <c r="N3363" i="1"/>
  <c r="N549" i="1"/>
  <c r="N820" i="1"/>
  <c r="N3043" i="1"/>
  <c r="N3042" i="1"/>
  <c r="N2141" i="1"/>
  <c r="N546" i="1"/>
  <c r="N1097" i="1"/>
  <c r="N1334" i="1"/>
  <c r="N3918" i="1"/>
  <c r="N3035" i="1"/>
  <c r="N3036" i="1"/>
  <c r="N2026" i="1"/>
  <c r="N2514" i="1"/>
  <c r="N3908" i="1"/>
  <c r="N2896" i="1"/>
  <c r="N3070" i="1"/>
  <c r="N2139" i="1"/>
  <c r="N2898" i="1"/>
  <c r="N941" i="1"/>
  <c r="N3025" i="1"/>
  <c r="N3779" i="1"/>
  <c r="N3240" i="1"/>
  <c r="N3595" i="1"/>
  <c r="N2720" i="1"/>
  <c r="N395" i="1"/>
  <c r="N3509" i="1"/>
  <c r="N3018" i="1"/>
  <c r="N1307" i="1"/>
  <c r="N3017" i="1"/>
  <c r="N3705" i="1"/>
  <c r="N2895" i="1"/>
  <c r="N3032" i="1"/>
  <c r="N3013" i="1"/>
  <c r="N394" i="1"/>
  <c r="N1299" i="1"/>
  <c r="N3239" i="1"/>
  <c r="N3778" i="1"/>
  <c r="N543" i="1"/>
  <c r="N1998" i="1"/>
  <c r="N1179" i="1"/>
  <c r="N1875" i="1"/>
  <c r="N3331" i="1"/>
  <c r="N4064" i="1"/>
  <c r="N2894" i="1"/>
  <c r="N3507" i="1"/>
  <c r="N3000" i="1"/>
  <c r="N4091" i="1"/>
  <c r="N427" i="1"/>
  <c r="N2441" i="1"/>
  <c r="N2995" i="1"/>
  <c r="N2998" i="1"/>
  <c r="N2994" i="1"/>
  <c r="N3739" i="1"/>
  <c r="N3031" i="1"/>
  <c r="N3738" i="1"/>
  <c r="N2893" i="1"/>
  <c r="N3594" i="1"/>
  <c r="N3086" i="1"/>
  <c r="N2987" i="1"/>
  <c r="N2986" i="1"/>
  <c r="N3407" i="1"/>
  <c r="N3137" i="1"/>
  <c r="N2982" i="1"/>
  <c r="N3030" i="1"/>
  <c r="N3063" i="1"/>
  <c r="N2732" i="1"/>
  <c r="N3593" i="1"/>
  <c r="N1286" i="1"/>
  <c r="N3135" i="1"/>
  <c r="N2136" i="1"/>
  <c r="N2971" i="1"/>
  <c r="N4055" i="1"/>
  <c r="N3136" i="1"/>
  <c r="N2972" i="1"/>
  <c r="N3359" i="1"/>
  <c r="N3638" i="1"/>
  <c r="N2968" i="1"/>
  <c r="N2134" i="1"/>
  <c r="N1745" i="1"/>
  <c r="N3167" i="1"/>
  <c r="N2513" i="1"/>
  <c r="N1995" i="1"/>
  <c r="N2958" i="1"/>
  <c r="N3405" i="1"/>
  <c r="N3977" i="1"/>
  <c r="N537" i="1"/>
  <c r="N2961" i="1"/>
  <c r="N1281" i="1"/>
  <c r="N2956" i="1"/>
  <c r="N3330" i="1"/>
  <c r="N2452" i="1"/>
  <c r="N1266" i="1"/>
  <c r="N2892" i="1"/>
  <c r="N2952" i="1"/>
  <c r="N3506" i="1"/>
  <c r="N2132" i="1"/>
  <c r="N3884" i="1"/>
  <c r="N3061" i="1"/>
  <c r="N2507" i="1"/>
  <c r="N2946" i="1"/>
  <c r="N2645" i="1"/>
  <c r="N2130" i="1"/>
  <c r="N2943" i="1"/>
  <c r="N2891" i="1"/>
  <c r="N2942" i="1"/>
  <c r="N2745" i="1"/>
  <c r="N2128" i="1"/>
  <c r="N2938" i="1"/>
  <c r="N2936" i="1"/>
  <c r="N899" i="1"/>
  <c r="N3976" i="1"/>
  <c r="N3503" i="1"/>
  <c r="N2933" i="1"/>
  <c r="N3329" i="1"/>
  <c r="N3029" i="1"/>
  <c r="N2930" i="1"/>
  <c r="N2127" i="1"/>
  <c r="N2928" i="1"/>
  <c r="N2890" i="1"/>
  <c r="N3680" i="1"/>
  <c r="N2126" i="1"/>
  <c r="N532" i="1"/>
  <c r="N2923" i="1"/>
  <c r="N2887" i="1"/>
  <c r="N2920" i="1"/>
  <c r="N3368" i="1"/>
  <c r="N2919" i="1"/>
  <c r="N3404" i="1"/>
  <c r="N3569" i="1"/>
  <c r="N2884" i="1"/>
  <c r="N3642" i="1"/>
  <c r="N1242" i="1"/>
  <c r="N4054" i="1"/>
  <c r="N3109" i="1"/>
  <c r="N2914" i="1"/>
  <c r="N2915" i="1"/>
  <c r="N2916" i="1"/>
  <c r="N1261" i="1"/>
  <c r="N2903" i="1"/>
  <c r="N2904" i="1"/>
  <c r="N2905" i="1"/>
  <c r="N2886" i="1"/>
  <c r="N3238" i="1"/>
  <c r="N2901" i="1"/>
  <c r="N2124" i="1"/>
  <c r="N2390" i="1"/>
  <c r="N987" i="1"/>
  <c r="N3777" i="1"/>
  <c r="N2897" i="1"/>
  <c r="N3856" i="1"/>
  <c r="N2889" i="1"/>
  <c r="N3776" i="1"/>
  <c r="N3134" i="1"/>
  <c r="N3592" i="1"/>
  <c r="N518" i="1"/>
  <c r="N2882" i="1"/>
  <c r="N1091" i="1"/>
  <c r="N2888" i="1"/>
  <c r="N2388" i="1"/>
  <c r="N3194" i="1"/>
  <c r="N2885" i="1"/>
  <c r="N2742" i="1"/>
  <c r="N2775" i="1"/>
  <c r="N2883" i="1"/>
  <c r="N1848" i="1"/>
  <c r="N2880" i="1"/>
  <c r="N2881" i="1"/>
  <c r="N2878" i="1"/>
  <c r="N3502" i="1"/>
  <c r="N3237" i="1"/>
  <c r="N3133" i="1"/>
  <c r="N3681" i="1"/>
  <c r="N2873" i="1"/>
  <c r="N2872" i="1"/>
  <c r="N2120" i="1"/>
  <c r="N3591" i="1"/>
  <c r="N984" i="1"/>
  <c r="N3775" i="1"/>
  <c r="N3975" i="1"/>
  <c r="N2866" i="1"/>
  <c r="N2867" i="1"/>
  <c r="N2864" i="1"/>
  <c r="N3310" i="1"/>
  <c r="N3774" i="1"/>
  <c r="N2118" i="1"/>
  <c r="N3236" i="1"/>
  <c r="N3403" i="1"/>
  <c r="N2505" i="1"/>
  <c r="N1226" i="1"/>
  <c r="N2856" i="1"/>
  <c r="N2855" i="1"/>
  <c r="N1742" i="1"/>
  <c r="N3693" i="1"/>
  <c r="N3590" i="1"/>
  <c r="N2851" i="1"/>
  <c r="N2841" i="1"/>
  <c r="N2842" i="1"/>
  <c r="N2843" i="1"/>
  <c r="N2844" i="1"/>
  <c r="N2849" i="1"/>
  <c r="N893" i="1"/>
  <c r="N2845" i="1"/>
  <c r="N2386" i="1"/>
  <c r="N3235" i="1"/>
  <c r="N512" i="1"/>
  <c r="N3402" i="1"/>
  <c r="N3178" i="1"/>
  <c r="N2837" i="1"/>
  <c r="N2836" i="1"/>
  <c r="N2382" i="1"/>
  <c r="N1847" i="1"/>
  <c r="N3974" i="1"/>
  <c r="N2830" i="1"/>
  <c r="N3904" i="1"/>
  <c r="N3589" i="1"/>
  <c r="N2831" i="1"/>
  <c r="N3132" i="1"/>
  <c r="N2828" i="1"/>
  <c r="N3107" i="1"/>
  <c r="N2826" i="1"/>
  <c r="N3085" i="1"/>
  <c r="N2823" i="1"/>
  <c r="N1220" i="1"/>
  <c r="N3131" i="1"/>
  <c r="N3234" i="1"/>
  <c r="N3028" i="1"/>
  <c r="N2879" i="1"/>
  <c r="N2818" i="1"/>
  <c r="N2503" i="1"/>
  <c r="N3401" i="1"/>
  <c r="N3233" i="1"/>
  <c r="N3568" i="1"/>
  <c r="N2877" i="1"/>
  <c r="N3855" i="1"/>
  <c r="N4060" i="1"/>
  <c r="N2810" i="1"/>
  <c r="N2809" i="1"/>
  <c r="N2808" i="1"/>
  <c r="N4090" i="1"/>
  <c r="N1196" i="1"/>
  <c r="N3920" i="1"/>
  <c r="N2804" i="1"/>
  <c r="N2803" i="1"/>
  <c r="N2801" i="1"/>
  <c r="N2291" i="1"/>
  <c r="N468" i="1"/>
  <c r="N2799" i="1"/>
  <c r="N2798" i="1"/>
  <c r="N2797" i="1"/>
  <c r="N2796" i="1"/>
  <c r="N2113" i="1"/>
  <c r="N2794" i="1"/>
  <c r="N3773" i="1"/>
  <c r="N3400" i="1"/>
  <c r="N2791" i="1"/>
  <c r="N2697" i="1"/>
  <c r="N2876" i="1"/>
  <c r="N2875" i="1"/>
  <c r="N2787" i="1"/>
  <c r="N2786" i="1"/>
  <c r="N3060" i="1"/>
  <c r="N2783" i="1"/>
  <c r="N2785" i="1"/>
  <c r="N2782" i="1"/>
  <c r="N2780" i="1"/>
  <c r="N4107" i="1"/>
  <c r="N3692" i="1"/>
  <c r="N934" i="1"/>
  <c r="N2696" i="1"/>
  <c r="N2112" i="1"/>
  <c r="N3104" i="1"/>
  <c r="N2774" i="1"/>
  <c r="N2772" i="1"/>
  <c r="N2110" i="1"/>
  <c r="N2771" i="1"/>
  <c r="N3772" i="1"/>
  <c r="N2638" i="1"/>
  <c r="N3771" i="1"/>
  <c r="N3399" i="1"/>
  <c r="N2764" i="1"/>
  <c r="N2381" i="1"/>
  <c r="N2692" i="1"/>
  <c r="N2763" i="1"/>
  <c r="N1741" i="1"/>
  <c r="N1219" i="1"/>
  <c r="N3231" i="1"/>
  <c r="N2757" i="1"/>
  <c r="N3398" i="1"/>
  <c r="N2874" i="1"/>
  <c r="N3770" i="1"/>
  <c r="N2755" i="1"/>
  <c r="N2754" i="1"/>
  <c r="N2751" i="1"/>
  <c r="N3769" i="1"/>
  <c r="N2004" i="1"/>
  <c r="N3501" i="1"/>
  <c r="N3050" i="1"/>
  <c r="N2502" i="1"/>
  <c r="N2747" i="1"/>
  <c r="N1218" i="1"/>
  <c r="N2871" i="1"/>
  <c r="N2744" i="1"/>
  <c r="N2743" i="1"/>
  <c r="N2738" i="1"/>
  <c r="N3130" i="1"/>
  <c r="N3925" i="1"/>
  <c r="N2739" i="1"/>
  <c r="N2010" i="1"/>
  <c r="N3973" i="1"/>
  <c r="N2870" i="1"/>
  <c r="N1841" i="1"/>
  <c r="N3729" i="1"/>
  <c r="N2731" i="1"/>
  <c r="N971" i="1"/>
  <c r="N2730" i="1"/>
  <c r="N2729" i="1"/>
  <c r="N1793" i="1"/>
  <c r="N3588" i="1"/>
  <c r="N2448" i="1"/>
  <c r="N2725" i="1"/>
  <c r="N2727" i="1"/>
  <c r="N2108" i="1"/>
  <c r="N2722" i="1"/>
  <c r="N2376" i="1"/>
  <c r="N3051" i="1"/>
  <c r="N2869" i="1"/>
  <c r="N2718" i="1"/>
  <c r="N2375" i="1"/>
  <c r="N3397" i="1"/>
  <c r="N2716" i="1"/>
  <c r="N3500" i="1"/>
  <c r="N1738" i="1"/>
  <c r="N1828" i="1"/>
  <c r="N2708" i="1"/>
  <c r="N2709" i="1"/>
  <c r="N3586" i="1"/>
  <c r="N3396" i="1"/>
  <c r="N2707" i="1"/>
  <c r="N3010" i="1"/>
  <c r="N2705" i="1"/>
  <c r="N2706" i="1"/>
  <c r="N3944" i="1"/>
  <c r="N3230" i="1"/>
  <c r="N2702" i="1"/>
  <c r="N2770" i="1"/>
  <c r="N2868" i="1"/>
  <c r="N967" i="1"/>
  <c r="N2741" i="1"/>
  <c r="N3843" i="1"/>
  <c r="N3229" i="1"/>
  <c r="N2695" i="1"/>
  <c r="N2694" i="1"/>
  <c r="N2693" i="1"/>
  <c r="N2865" i="1"/>
  <c r="N2863" i="1"/>
  <c r="N3499" i="1"/>
  <c r="N2689" i="1"/>
  <c r="N2500" i="1"/>
  <c r="N2677" i="1"/>
  <c r="N2678" i="1"/>
  <c r="N2676" i="1"/>
  <c r="N3003" i="1"/>
  <c r="N2679" i="1"/>
  <c r="N2680" i="1"/>
  <c r="N2681" i="1"/>
  <c r="N2682" i="1"/>
  <c r="N2683" i="1"/>
  <c r="N2684" i="1"/>
  <c r="N2685" i="1"/>
  <c r="N3897" i="1"/>
  <c r="N2675" i="1"/>
  <c r="N2674" i="1"/>
  <c r="N2673" i="1"/>
  <c r="N2672" i="1"/>
  <c r="N2374" i="1"/>
  <c r="N2670" i="1"/>
  <c r="N2669" i="1"/>
  <c r="N2668" i="1"/>
  <c r="N3585" i="1"/>
  <c r="N2499" i="1"/>
  <c r="N2665" i="1"/>
  <c r="N2664" i="1"/>
  <c r="N2659" i="1"/>
  <c r="N3444" i="1"/>
  <c r="N2660" i="1"/>
  <c r="N2661" i="1"/>
  <c r="N3395" i="1"/>
  <c r="N3309" i="1"/>
  <c r="N2656" i="1"/>
  <c r="N2655" i="1"/>
  <c r="N2657" i="1"/>
  <c r="N2862" i="1"/>
  <c r="N2653" i="1"/>
  <c r="N3027" i="1"/>
  <c r="N2861" i="1"/>
  <c r="N2650" i="1"/>
  <c r="N2649" i="1"/>
  <c r="N2648" i="1"/>
  <c r="N2646" i="1"/>
  <c r="N2647" i="1"/>
  <c r="N3228" i="1"/>
  <c r="N2107" i="1"/>
  <c r="N2642" i="1"/>
  <c r="N2641" i="1"/>
  <c r="N2643" i="1"/>
  <c r="N2640" i="1"/>
  <c r="N2635" i="1"/>
  <c r="N2805" i="1"/>
  <c r="N3328" i="1"/>
  <c r="N2636" i="1"/>
  <c r="N2860" i="1"/>
  <c r="N2634" i="1"/>
  <c r="N2092" i="1"/>
  <c r="N2859" i="1"/>
  <c r="N2631" i="1"/>
  <c r="N2630" i="1"/>
  <c r="N2629" i="1"/>
  <c r="N2373" i="1"/>
  <c r="N3002" i="1"/>
  <c r="N4089" i="1"/>
  <c r="N2083" i="1"/>
  <c r="N2624" i="1"/>
  <c r="N2623" i="1"/>
  <c r="N3026" i="1"/>
  <c r="N2621" i="1"/>
  <c r="N3024" i="1"/>
  <c r="N2740" i="1"/>
  <c r="N2617" i="1"/>
  <c r="N2618" i="1"/>
  <c r="N2616" i="1"/>
  <c r="N2079" i="1"/>
  <c r="N2614" i="1"/>
  <c r="N3691" i="1"/>
  <c r="N3498" i="1"/>
  <c r="N2611" i="1"/>
  <c r="N2498" i="1"/>
  <c r="N2858" i="1"/>
  <c r="N4025" i="1"/>
  <c r="N2607" i="1"/>
  <c r="N3497" i="1"/>
  <c r="N2605" i="1"/>
  <c r="N2604" i="1"/>
  <c r="N2603" i="1"/>
  <c r="N2602" i="1"/>
  <c r="N2600" i="1"/>
  <c r="N2598" i="1"/>
  <c r="N2599" i="1"/>
  <c r="N3496" i="1"/>
  <c r="N2596" i="1"/>
  <c r="N3305" i="1"/>
  <c r="N2593" i="1"/>
  <c r="N2594" i="1"/>
  <c r="N2595" i="1"/>
  <c r="N2592" i="1"/>
  <c r="N3700" i="1"/>
  <c r="N2590" i="1"/>
  <c r="N2586" i="1"/>
  <c r="N2588" i="1"/>
  <c r="N3584" i="1"/>
  <c r="N2587" i="1"/>
  <c r="N1212" i="1"/>
  <c r="N2584" i="1"/>
  <c r="N2583" i="1"/>
  <c r="N2579" i="1"/>
  <c r="N2580" i="1"/>
  <c r="N3001" i="1"/>
  <c r="N1804" i="1"/>
  <c r="N2578" i="1"/>
  <c r="N2691" i="1"/>
  <c r="N2857" i="1"/>
  <c r="N2496" i="1"/>
  <c r="N2574" i="1"/>
  <c r="N2573" i="1"/>
  <c r="N2571" i="1"/>
  <c r="N2572" i="1"/>
  <c r="N2570" i="1"/>
  <c r="N2568" i="1"/>
  <c r="N2569" i="1"/>
  <c r="N2567" i="1"/>
  <c r="N2564" i="1"/>
  <c r="N3854" i="1"/>
  <c r="N2565" i="1"/>
  <c r="N3744" i="1"/>
  <c r="N2562" i="1"/>
  <c r="N4014" i="1"/>
  <c r="N3495" i="1"/>
  <c r="N2690" i="1"/>
  <c r="N2558" i="1"/>
  <c r="N2554" i="1"/>
  <c r="N2075" i="1"/>
  <c r="N2077" i="1"/>
  <c r="N2495" i="1"/>
  <c r="N2264" i="1"/>
  <c r="N4110" i="1"/>
  <c r="N2551" i="1"/>
  <c r="N2548" i="1"/>
  <c r="N3227" i="1"/>
  <c r="N3023" i="1"/>
  <c r="N2545" i="1"/>
  <c r="N2546" i="1"/>
  <c r="N2305" i="1"/>
  <c r="N2802" i="1"/>
  <c r="N2854" i="1"/>
  <c r="N2354" i="1"/>
  <c r="N2021" i="1"/>
  <c r="N2540" i="1"/>
  <c r="N2539" i="1"/>
  <c r="N2538" i="1"/>
  <c r="N2537" i="1"/>
  <c r="N3103" i="1"/>
  <c r="N2535" i="1"/>
  <c r="N2351" i="1"/>
  <c r="N2533" i="1"/>
  <c r="N3327" i="1"/>
  <c r="N1824" i="1"/>
  <c r="N3628" i="1"/>
  <c r="N2529" i="1"/>
  <c r="N2528" i="1"/>
  <c r="N2527" i="1"/>
  <c r="N2525" i="1"/>
  <c r="N3394" i="1"/>
  <c r="N2524" i="1"/>
  <c r="N2523" i="1"/>
  <c r="N4053" i="1"/>
  <c r="N2521" i="1"/>
  <c r="N2447" i="1"/>
  <c r="N2519" i="1"/>
  <c r="N2518" i="1"/>
  <c r="N2347" i="1"/>
  <c r="N2516" i="1"/>
  <c r="N2515" i="1"/>
  <c r="N3083" i="1"/>
  <c r="N2512" i="1"/>
  <c r="N2511" i="1"/>
  <c r="N1787" i="1"/>
  <c r="N2510" i="1"/>
  <c r="N2509" i="1"/>
  <c r="N2508" i="1"/>
  <c r="N2658" i="1"/>
  <c r="N2506" i="1"/>
  <c r="N3226" i="1"/>
  <c r="N2504" i="1"/>
  <c r="N2494" i="1"/>
  <c r="N2501" i="1"/>
  <c r="N2068" i="1"/>
  <c r="N2341" i="1"/>
  <c r="N3583" i="1"/>
  <c r="N2442" i="1"/>
  <c r="N2497" i="1"/>
  <c r="N2340" i="1"/>
  <c r="N1211" i="1"/>
  <c r="N2493" i="1"/>
  <c r="N2853" i="1"/>
  <c r="N2492" i="1"/>
  <c r="N2491" i="1"/>
  <c r="N2490" i="1"/>
  <c r="N2688" i="1"/>
  <c r="N2488" i="1"/>
  <c r="N2487" i="1"/>
  <c r="N2486" i="1"/>
  <c r="N2485" i="1"/>
  <c r="N2484" i="1"/>
  <c r="N3304" i="1"/>
  <c r="N2482" i="1"/>
  <c r="N2687" i="1"/>
  <c r="N2478" i="1"/>
  <c r="N2479" i="1"/>
  <c r="N2480" i="1"/>
  <c r="N2477" i="1"/>
  <c r="N2476" i="1"/>
  <c r="N2475" i="1"/>
  <c r="N2474" i="1"/>
  <c r="N2471" i="1"/>
  <c r="N3494" i="1"/>
  <c r="N1823" i="1"/>
  <c r="N2852" i="1"/>
  <c r="N2469" i="1"/>
  <c r="N2463" i="1"/>
  <c r="N2850" i="1"/>
  <c r="N2779" i="1"/>
  <c r="N3883" i="1"/>
  <c r="N2464" i="1"/>
  <c r="N3662" i="1"/>
  <c r="N2461" i="1"/>
  <c r="N2489" i="1"/>
  <c r="N3326" i="1"/>
  <c r="N2737" i="1"/>
  <c r="N2458" i="1"/>
  <c r="N2483" i="1"/>
  <c r="N2455" i="1"/>
  <c r="N2456" i="1"/>
  <c r="N2454" i="1"/>
  <c r="N2453" i="1"/>
  <c r="N2451" i="1"/>
  <c r="N2337" i="1"/>
  <c r="N2450" i="1"/>
  <c r="N2449" i="1"/>
  <c r="N3223" i="1"/>
  <c r="N2848" i="1"/>
  <c r="N2446" i="1"/>
  <c r="N2445" i="1"/>
  <c r="N2686" i="1"/>
  <c r="N2443" i="1"/>
  <c r="N3443" i="1"/>
  <c r="N3391" i="1"/>
  <c r="N2440" i="1"/>
  <c r="N3728" i="1"/>
  <c r="N2333" i="1"/>
  <c r="N2274" i="1"/>
  <c r="N2736" i="1"/>
  <c r="N2434" i="1"/>
  <c r="N2435" i="1"/>
  <c r="N3853" i="1"/>
  <c r="N2322" i="1"/>
  <c r="N1785" i="1"/>
  <c r="N2999" i="1"/>
  <c r="N2429" i="1"/>
  <c r="N3661" i="1"/>
  <c r="N3768" i="1"/>
  <c r="N3059" i="1"/>
  <c r="N2425" i="1"/>
  <c r="N3222" i="1"/>
  <c r="N2422" i="1"/>
  <c r="N2423" i="1"/>
  <c r="N2421" i="1"/>
  <c r="N4007" i="1"/>
  <c r="N2419" i="1"/>
  <c r="N3122" i="1"/>
  <c r="N3553" i="1"/>
  <c r="N2847" i="1"/>
  <c r="N2414" i="1"/>
  <c r="N2415" i="1"/>
  <c r="N3390" i="1"/>
  <c r="N2412" i="1"/>
  <c r="N2411" i="1"/>
  <c r="N2410" i="1"/>
  <c r="N3022" i="1"/>
  <c r="N2462" i="1"/>
  <c r="N2776" i="1"/>
  <c r="N2406" i="1"/>
  <c r="N2405" i="1"/>
  <c r="N2404" i="1"/>
  <c r="N2403" i="1"/>
  <c r="N3325" i="1"/>
  <c r="N2028" i="1"/>
  <c r="N2400" i="1"/>
  <c r="N2439" i="1"/>
  <c r="N2315" i="1"/>
  <c r="N2735" i="1"/>
  <c r="N2395" i="1"/>
  <c r="N3442" i="1"/>
  <c r="N2394" i="1"/>
  <c r="N2393" i="1"/>
  <c r="N2392" i="1"/>
  <c r="N2391" i="1"/>
  <c r="N2389" i="1"/>
  <c r="N2481" i="1"/>
  <c r="N2846" i="1"/>
  <c r="N2387" i="1"/>
  <c r="N2314" i="1"/>
  <c r="N2385" i="1"/>
  <c r="N2384" i="1"/>
  <c r="N2383" i="1"/>
  <c r="N3943" i="1"/>
  <c r="N3852" i="1"/>
  <c r="N2379" i="1"/>
  <c r="N2380" i="1"/>
  <c r="N2378" i="1"/>
  <c r="N2377" i="1"/>
  <c r="N3767" i="1"/>
  <c r="N3177" i="1"/>
  <c r="N2363" i="1"/>
  <c r="N2364" i="1"/>
  <c r="N2365" i="1"/>
  <c r="N3929" i="1"/>
  <c r="N2366" i="1"/>
  <c r="N2367" i="1"/>
  <c r="N2368" i="1"/>
  <c r="N2369" i="1"/>
  <c r="N2370" i="1"/>
  <c r="N2371" i="1"/>
  <c r="N2372" i="1"/>
  <c r="N3221" i="1"/>
  <c r="N2362" i="1"/>
  <c r="N2361" i="1"/>
  <c r="N2357" i="1"/>
  <c r="N2356" i="1"/>
  <c r="N2359" i="1"/>
  <c r="N2360" i="1"/>
  <c r="N2358" i="1"/>
  <c r="N2355" i="1"/>
  <c r="N3079" i="1"/>
  <c r="N2352" i="1"/>
  <c r="N2353" i="1"/>
  <c r="N2840" i="1"/>
  <c r="N2349" i="1"/>
  <c r="N2350" i="1"/>
  <c r="N2348" i="1"/>
  <c r="N2346" i="1"/>
  <c r="N1822" i="1"/>
  <c r="N2345" i="1"/>
  <c r="N2343" i="1"/>
  <c r="N2344" i="1"/>
  <c r="N2342" i="1"/>
  <c r="N3462" i="1"/>
  <c r="N3851" i="1"/>
  <c r="N2339" i="1"/>
  <c r="N2338" i="1"/>
  <c r="N2336" i="1"/>
  <c r="N2335" i="1"/>
  <c r="N3882" i="1"/>
  <c r="N3660" i="1"/>
  <c r="N2332" i="1"/>
  <c r="N2334" i="1"/>
  <c r="N2331" i="1"/>
  <c r="N2330" i="1"/>
  <c r="N2329" i="1"/>
  <c r="N2325" i="1"/>
  <c r="N2326" i="1"/>
  <c r="N2327" i="1"/>
  <c r="N2328" i="1"/>
  <c r="N2324" i="1"/>
  <c r="N2320" i="1"/>
  <c r="N2321" i="1"/>
  <c r="N3170" i="1"/>
  <c r="N2323" i="1"/>
  <c r="N2319" i="1"/>
  <c r="N2318" i="1"/>
  <c r="N2317" i="1"/>
  <c r="N2316" i="1"/>
  <c r="N3220" i="1"/>
  <c r="N2313" i="1"/>
  <c r="N3219" i="1"/>
  <c r="N2312" i="1"/>
  <c r="N2311" i="1"/>
  <c r="N2310" i="1"/>
  <c r="N2309" i="1"/>
  <c r="N2308" i="1"/>
  <c r="N2257" i="1"/>
  <c r="N2306" i="1"/>
  <c r="N3021" i="1"/>
  <c r="N2304" i="1"/>
  <c r="N2303" i="1"/>
  <c r="N2839" i="1"/>
  <c r="N2301" i="1"/>
  <c r="N2300" i="1"/>
  <c r="N2299" i="1"/>
  <c r="N2298" i="1"/>
  <c r="N2297" i="1"/>
  <c r="N3582" i="1"/>
  <c r="N2295" i="1"/>
  <c r="N2294" i="1"/>
  <c r="N2293" i="1"/>
  <c r="N2292" i="1"/>
  <c r="N3727" i="1"/>
  <c r="N2289" i="1"/>
  <c r="N2290" i="1"/>
  <c r="N2288" i="1"/>
  <c r="N2287" i="1"/>
  <c r="N2286" i="1"/>
  <c r="N2285" i="1"/>
  <c r="N2284" i="1"/>
  <c r="N2838" i="1"/>
  <c r="N2280" i="1"/>
  <c r="N4114" i="1"/>
  <c r="N2281" i="1"/>
  <c r="N2279" i="1"/>
  <c r="N2278" i="1"/>
  <c r="N3078" i="1"/>
  <c r="N2276" i="1"/>
  <c r="N2275" i="1"/>
  <c r="N3641" i="1"/>
  <c r="N2273" i="1"/>
  <c r="N2272" i="1"/>
  <c r="N2271" i="1"/>
  <c r="N2270" i="1"/>
  <c r="N2269" i="1"/>
  <c r="N2268" i="1"/>
  <c r="N2267" i="1"/>
  <c r="N2266" i="1"/>
  <c r="N2835" i="1"/>
  <c r="N2473" i="1"/>
  <c r="N2263" i="1"/>
  <c r="N2260" i="1"/>
  <c r="N2262" i="1"/>
  <c r="N2261" i="1"/>
  <c r="N2259" i="1"/>
  <c r="N2258" i="1"/>
  <c r="N2472" i="1"/>
  <c r="N2256" i="1"/>
  <c r="N2252" i="1"/>
  <c r="N2255" i="1"/>
  <c r="N2253" i="1"/>
  <c r="N3218" i="1"/>
  <c r="N2251" i="1"/>
  <c r="N2307" i="1"/>
  <c r="N2248" i="1"/>
  <c r="N2249" i="1"/>
  <c r="N3659" i="1"/>
  <c r="N3075" i="1"/>
  <c r="N3766" i="1"/>
  <c r="N2244" i="1"/>
  <c r="N2243" i="1"/>
  <c r="N2470" i="1"/>
  <c r="N3389" i="1"/>
  <c r="N2240" i="1"/>
  <c r="N2239" i="1"/>
  <c r="N2238" i="1"/>
  <c r="N3942" i="1"/>
  <c r="N2234" i="1"/>
  <c r="N2734" i="1"/>
  <c r="N2235" i="1"/>
  <c r="N2233" i="1"/>
  <c r="N2232" i="1"/>
  <c r="N2229" i="1"/>
  <c r="N2226" i="1"/>
  <c r="N2230" i="1"/>
  <c r="N2227" i="1"/>
  <c r="N2228" i="1"/>
  <c r="N2225" i="1"/>
  <c r="N2231" i="1"/>
  <c r="N2834" i="1"/>
  <c r="N2223" i="1"/>
  <c r="N2222" i="1"/>
  <c r="N2221" i="1"/>
  <c r="N3581" i="1"/>
  <c r="N3765" i="1"/>
  <c r="N2218" i="1"/>
  <c r="N2217" i="1"/>
  <c r="N2216" i="1"/>
  <c r="N4063" i="1"/>
  <c r="N2213" i="1"/>
  <c r="N2212" i="1"/>
  <c r="N3657" i="1"/>
  <c r="N2211" i="1"/>
  <c r="N2210" i="1"/>
  <c r="N2209" i="1"/>
  <c r="N2208" i="1"/>
  <c r="N2207" i="1"/>
  <c r="N3828" i="1"/>
  <c r="N2204" i="1"/>
  <c r="N2205" i="1"/>
  <c r="N2203" i="1"/>
  <c r="N2202" i="1"/>
  <c r="N2201" i="1"/>
  <c r="N2200" i="1"/>
  <c r="N2199" i="1"/>
  <c r="N2198" i="1"/>
  <c r="N2197" i="1"/>
  <c r="N2196" i="1"/>
  <c r="N2195" i="1"/>
  <c r="N2194" i="1"/>
  <c r="N2193" i="1"/>
  <c r="N2671" i="1"/>
  <c r="N2190" i="1"/>
  <c r="N2191" i="1"/>
  <c r="N2189" i="1"/>
  <c r="N2188" i="1"/>
  <c r="N2626" i="1"/>
  <c r="N2186" i="1"/>
  <c r="N2185" i="1"/>
  <c r="N3387" i="1"/>
  <c r="N2183" i="1"/>
  <c r="N3493" i="1"/>
  <c r="N3129" i="1"/>
  <c r="N2180" i="1"/>
  <c r="N2179" i="1"/>
  <c r="N2066" i="1"/>
  <c r="N3924" i="1"/>
  <c r="N3492" i="1"/>
  <c r="N2175" i="1"/>
  <c r="N2468" i="1"/>
  <c r="N2173" i="1"/>
  <c r="N2172" i="1"/>
  <c r="N2171" i="1"/>
  <c r="N2170" i="1"/>
  <c r="N2169" i="1"/>
  <c r="N2167" i="1"/>
  <c r="N2168" i="1"/>
  <c r="N2166" i="1"/>
  <c r="N2165" i="1"/>
  <c r="N2164" i="1"/>
  <c r="N3385" i="1"/>
  <c r="N2162" i="1"/>
  <c r="N2161" i="1"/>
  <c r="N2632" i="1"/>
  <c r="N2159" i="1"/>
  <c r="N2156" i="1"/>
  <c r="N2051" i="1"/>
  <c r="N2157" i="1"/>
  <c r="N2155" i="1"/>
  <c r="N2154" i="1"/>
  <c r="N2153" i="1"/>
  <c r="N2833" i="1"/>
  <c r="N2151" i="1"/>
  <c r="N2150" i="1"/>
  <c r="N4024" i="1"/>
  <c r="N2148" i="1"/>
  <c r="N2147" i="1"/>
  <c r="N2146" i="1"/>
  <c r="N2145" i="1"/>
  <c r="N2144" i="1"/>
  <c r="N3190" i="1"/>
  <c r="N2142" i="1"/>
  <c r="N3315" i="1"/>
  <c r="N2140" i="1"/>
  <c r="N3633" i="1"/>
  <c r="N2138" i="1"/>
  <c r="N2137" i="1"/>
  <c r="N2639" i="1"/>
  <c r="N2135" i="1"/>
  <c r="N2467" i="1"/>
  <c r="N2133" i="1"/>
  <c r="N2832" i="1"/>
  <c r="N2131" i="1"/>
  <c r="N2997" i="1"/>
  <c r="N2129" i="1"/>
  <c r="N2728" i="1"/>
  <c r="N2996" i="1"/>
  <c r="N3685" i="1"/>
  <c r="N2125" i="1"/>
  <c r="N4098" i="1"/>
  <c r="N2123" i="1"/>
  <c r="N2122" i="1"/>
  <c r="N2121" i="1"/>
  <c r="N3217" i="1"/>
  <c r="N2119" i="1"/>
  <c r="N2117" i="1"/>
  <c r="N3461" i="1"/>
  <c r="N2116" i="1"/>
  <c r="N2115" i="1"/>
  <c r="N2667" i="1"/>
  <c r="N2114" i="1"/>
  <c r="N2466" i="1"/>
  <c r="N2111" i="1"/>
  <c r="N3941" i="1"/>
  <c r="N2109" i="1"/>
  <c r="N3216" i="1"/>
  <c r="N3845" i="1"/>
  <c r="N2100" i="1"/>
  <c r="N2101" i="1"/>
  <c r="N2099" i="1"/>
  <c r="N2102" i="1"/>
  <c r="N2103" i="1"/>
  <c r="N2104" i="1"/>
  <c r="N2105" i="1"/>
  <c r="N2106" i="1"/>
  <c r="N2098" i="1"/>
  <c r="N2097" i="1"/>
  <c r="N2096" i="1"/>
  <c r="N2095" i="1"/>
  <c r="N2094" i="1"/>
  <c r="N2093" i="1"/>
  <c r="N2091" i="1"/>
  <c r="N3215" i="1"/>
  <c r="N2088" i="1"/>
  <c r="N2087" i="1"/>
  <c r="N2089" i="1"/>
  <c r="N2090" i="1"/>
  <c r="N2086" i="1"/>
  <c r="N2085" i="1"/>
  <c r="N2084" i="1"/>
  <c r="N2829" i="1"/>
  <c r="N2081" i="1"/>
  <c r="N2082" i="1"/>
  <c r="N2080" i="1"/>
  <c r="N3102" i="1"/>
  <c r="N2078" i="1"/>
  <c r="N3764" i="1"/>
  <c r="N2076" i="1"/>
  <c r="N3214" i="1"/>
  <c r="N2074" i="1"/>
  <c r="N2072" i="1"/>
  <c r="N2073" i="1"/>
  <c r="N2071" i="1"/>
  <c r="N2070" i="1"/>
  <c r="N2069" i="1"/>
  <c r="N3176" i="1"/>
  <c r="N2067" i="1"/>
  <c r="N2065" i="1"/>
  <c r="N4088" i="1"/>
  <c r="N2064" i="1"/>
  <c r="N2062" i="1"/>
  <c r="N2063" i="1"/>
  <c r="N2061" i="1"/>
  <c r="N2060" i="1"/>
  <c r="N2059" i="1"/>
  <c r="N2058" i="1"/>
  <c r="N2056" i="1"/>
  <c r="N2057" i="1"/>
  <c r="N2053" i="1"/>
  <c r="N2055" i="1"/>
  <c r="N2054" i="1"/>
  <c r="N2052" i="1"/>
  <c r="N3020" i="1"/>
  <c r="N2048" i="1"/>
  <c r="N3367" i="1"/>
  <c r="N2050" i="1"/>
  <c r="N2047" i="1"/>
  <c r="N2046" i="1"/>
  <c r="N3212" i="1"/>
  <c r="N2049" i="1"/>
  <c r="N2043" i="1"/>
  <c r="N2042" i="1"/>
  <c r="N2041" i="1"/>
  <c r="N2040" i="1"/>
  <c r="N2039" i="1"/>
  <c r="N2038" i="1"/>
  <c r="N2037" i="1"/>
  <c r="N2036" i="1"/>
  <c r="N2034" i="1"/>
  <c r="N2035" i="1"/>
  <c r="N2033" i="1"/>
  <c r="N2032" i="1"/>
  <c r="N2031" i="1"/>
  <c r="N2030" i="1"/>
  <c r="N2029" i="1"/>
  <c r="N3656" i="1"/>
  <c r="N2027" i="1"/>
  <c r="N3684" i="1"/>
  <c r="N2025" i="1"/>
  <c r="N2024" i="1"/>
  <c r="N2023" i="1"/>
  <c r="N2022" i="1"/>
  <c r="N2020" i="1"/>
  <c r="N3551" i="1"/>
  <c r="N2733" i="1"/>
  <c r="N2017" i="1"/>
  <c r="N2018" i="1"/>
  <c r="N2015" i="1"/>
  <c r="N2016" i="1"/>
  <c r="N2014" i="1"/>
  <c r="N2013" i="1"/>
  <c r="N2012" i="1"/>
  <c r="N2011" i="1"/>
  <c r="N3210" i="1"/>
  <c r="N2008" i="1"/>
  <c r="N2007" i="1"/>
  <c r="N2009" i="1"/>
  <c r="N2006" i="1"/>
  <c r="N2005" i="1"/>
  <c r="N2666" i="1"/>
  <c r="N3303" i="1"/>
  <c r="N3019" i="1"/>
  <c r="N2001" i="1"/>
  <c r="N2000" i="1"/>
  <c r="N1999" i="1"/>
  <c r="N3627" i="1"/>
  <c r="N1997" i="1"/>
  <c r="N1996" i="1"/>
  <c r="N3209" i="1"/>
  <c r="N1994" i="1"/>
  <c r="N1993" i="1"/>
  <c r="N1992" i="1"/>
  <c r="N3100" i="1"/>
  <c r="N1990" i="1"/>
  <c r="N1989" i="1"/>
  <c r="N3128" i="1"/>
  <c r="N1987" i="1"/>
  <c r="N3746" i="1"/>
  <c r="N2827" i="1"/>
  <c r="N1984" i="1"/>
  <c r="N3460" i="1"/>
  <c r="N1982" i="1"/>
  <c r="N1981" i="1"/>
  <c r="N1980" i="1"/>
  <c r="N3324" i="1"/>
  <c r="N1977" i="1"/>
  <c r="N1978" i="1"/>
  <c r="N2825" i="1"/>
  <c r="N1975" i="1"/>
  <c r="N1974" i="1"/>
  <c r="N3308" i="1"/>
  <c r="N1972" i="1"/>
  <c r="N1970" i="1"/>
  <c r="N4111" i="1"/>
  <c r="N1969" i="1"/>
  <c r="N3580" i="1"/>
  <c r="N1967" i="1"/>
  <c r="N1966" i="1"/>
  <c r="N1965" i="1"/>
  <c r="N3491" i="1"/>
  <c r="N3383" i="1"/>
  <c r="N1962" i="1"/>
  <c r="N3323" i="1"/>
  <c r="N3655" i="1"/>
  <c r="N1959" i="1"/>
  <c r="N1958" i="1"/>
  <c r="N1957" i="1"/>
  <c r="N1956" i="1"/>
  <c r="N1955" i="1"/>
  <c r="N1954" i="1"/>
  <c r="N1953" i="1"/>
  <c r="N1952" i="1"/>
  <c r="N3488" i="1"/>
  <c r="N3208" i="1"/>
  <c r="N1949" i="1"/>
  <c r="N1948" i="1"/>
  <c r="N1947" i="1"/>
  <c r="N1946" i="1"/>
  <c r="N1945" i="1"/>
  <c r="N3487" i="1"/>
  <c r="N1943" i="1"/>
  <c r="N1941" i="1"/>
  <c r="N3653" i="1"/>
  <c r="N1940" i="1"/>
  <c r="N1939" i="1"/>
  <c r="N3652" i="1"/>
  <c r="N3579" i="1"/>
  <c r="N3207" i="1"/>
  <c r="N3486" i="1"/>
  <c r="N1934" i="1"/>
  <c r="N1933" i="1"/>
  <c r="N1932" i="1"/>
  <c r="N1931" i="1"/>
  <c r="N1930" i="1"/>
  <c r="N1929" i="1"/>
  <c r="N1928" i="1"/>
  <c r="N1927" i="1"/>
  <c r="N1926" i="1"/>
  <c r="N3578" i="1"/>
  <c r="N1924" i="1"/>
  <c r="N3648" i="1"/>
  <c r="N2824" i="1"/>
  <c r="N1921" i="1"/>
  <c r="N1910" i="1"/>
  <c r="N1911" i="1"/>
  <c r="N1908" i="1"/>
  <c r="N1912" i="1"/>
  <c r="N1913" i="1"/>
  <c r="N1914" i="1"/>
  <c r="N1909" i="1"/>
  <c r="N1915" i="1"/>
  <c r="N1916" i="1"/>
  <c r="N1917" i="1"/>
  <c r="N1918" i="1"/>
  <c r="N1919" i="1"/>
  <c r="N1920" i="1"/>
  <c r="N1907" i="1"/>
  <c r="N2822" i="1"/>
  <c r="N1905" i="1"/>
  <c r="N1904" i="1"/>
  <c r="N1902" i="1"/>
  <c r="N1903" i="1"/>
  <c r="N1898" i="1"/>
  <c r="N4020" i="1"/>
  <c r="N1899" i="1"/>
  <c r="N1900" i="1"/>
  <c r="N1897" i="1"/>
  <c r="N1895" i="1"/>
  <c r="N1896" i="1"/>
  <c r="N1894" i="1"/>
  <c r="N1890" i="1"/>
  <c r="N1891" i="1"/>
  <c r="N1892" i="1"/>
  <c r="N1889" i="1"/>
  <c r="N1893" i="1"/>
  <c r="N1883" i="1"/>
  <c r="N4036" i="1"/>
  <c r="N1884" i="1"/>
  <c r="N1885" i="1"/>
  <c r="N1886" i="1"/>
  <c r="N1887" i="1"/>
  <c r="N1879" i="1"/>
  <c r="N1880" i="1"/>
  <c r="N1881" i="1"/>
  <c r="N1882" i="1"/>
  <c r="N1877" i="1"/>
  <c r="N1878" i="1"/>
  <c r="N1876" i="1"/>
  <c r="N3366" i="1"/>
  <c r="N1874" i="1"/>
  <c r="N1873" i="1"/>
  <c r="N1872" i="1"/>
  <c r="N1870" i="1"/>
  <c r="N1871" i="1"/>
  <c r="N1869" i="1"/>
  <c r="N1868" i="1"/>
  <c r="N1867" i="1"/>
  <c r="N1866" i="1"/>
  <c r="N1862" i="1"/>
  <c r="N1863" i="1"/>
  <c r="N1864" i="1"/>
  <c r="N1865" i="1"/>
  <c r="N1861" i="1"/>
  <c r="N1859" i="1"/>
  <c r="N1860" i="1"/>
  <c r="N1857" i="1"/>
  <c r="N1858" i="1"/>
  <c r="N1856" i="1"/>
  <c r="N1855" i="1"/>
  <c r="N1853" i="1"/>
  <c r="N1854" i="1"/>
  <c r="N1852" i="1"/>
  <c r="N1850" i="1"/>
  <c r="N1851" i="1"/>
  <c r="N1849" i="1"/>
  <c r="N2663" i="1"/>
  <c r="N3206" i="1"/>
  <c r="N1846" i="1"/>
  <c r="N1845" i="1"/>
  <c r="N1844" i="1"/>
  <c r="N1843" i="1"/>
  <c r="N1842" i="1"/>
  <c r="N3485" i="1"/>
  <c r="N1840" i="1"/>
  <c r="N1839" i="1"/>
  <c r="N1838" i="1"/>
  <c r="N1837" i="1"/>
  <c r="N1836" i="1"/>
  <c r="N1833" i="1"/>
  <c r="N1835" i="1"/>
  <c r="N1834" i="1"/>
  <c r="N1832" i="1"/>
  <c r="N1831" i="1"/>
  <c r="N1830" i="1"/>
  <c r="N1829" i="1"/>
  <c r="N4099" i="1"/>
  <c r="N1827" i="1"/>
  <c r="N1826" i="1"/>
  <c r="N1825" i="1"/>
  <c r="N3940" i="1"/>
  <c r="N3647" i="1"/>
  <c r="N2778" i="1"/>
  <c r="N1821" i="1"/>
  <c r="N1820" i="1"/>
  <c r="N3354" i="1"/>
  <c r="N3362" i="1"/>
  <c r="N1817" i="1"/>
  <c r="N1815" i="1"/>
  <c r="N1816" i="1"/>
  <c r="N1813" i="1"/>
  <c r="N1814" i="1"/>
  <c r="N1812" i="1"/>
  <c r="N1811" i="1"/>
  <c r="N1810" i="1"/>
  <c r="N1809" i="1"/>
  <c r="N1808" i="1"/>
  <c r="N1807" i="1"/>
  <c r="N1806" i="1"/>
  <c r="N1805" i="1"/>
  <c r="N3322" i="1"/>
  <c r="N1803" i="1"/>
  <c r="N1802" i="1"/>
  <c r="N1801" i="1"/>
  <c r="N3307" i="1"/>
  <c r="N1799" i="1"/>
  <c r="N1798" i="1"/>
  <c r="N1797" i="1"/>
  <c r="N1796" i="1"/>
  <c r="N1795" i="1"/>
  <c r="N1794" i="1"/>
  <c r="N3441" i="1"/>
  <c r="N1792" i="1"/>
  <c r="N1790" i="1"/>
  <c r="N1791" i="1"/>
  <c r="N1789" i="1"/>
  <c r="N1788" i="1"/>
  <c r="N3058" i="1"/>
  <c r="N1786" i="1"/>
  <c r="N3726" i="1"/>
  <c r="N1784" i="1"/>
  <c r="N1783" i="1"/>
  <c r="N1781" i="1"/>
  <c r="N1782" i="1"/>
  <c r="N1780" i="1"/>
  <c r="N1778" i="1"/>
  <c r="N1779" i="1"/>
  <c r="N2821" i="1"/>
  <c r="N1776" i="1"/>
  <c r="N1775" i="1"/>
  <c r="N1774" i="1"/>
  <c r="N3382" i="1"/>
  <c r="N1772" i="1"/>
  <c r="N1771" i="1"/>
  <c r="N1770" i="1"/>
  <c r="N1769" i="1"/>
  <c r="N1768" i="1"/>
  <c r="N2820" i="1"/>
  <c r="N1766" i="1"/>
  <c r="N3381" i="1"/>
  <c r="N1764" i="1"/>
  <c r="N2819" i="1"/>
  <c r="N1762" i="1"/>
  <c r="N1761" i="1"/>
  <c r="N1759" i="1"/>
  <c r="N3683" i="1"/>
  <c r="N1758" i="1"/>
  <c r="N1757" i="1"/>
  <c r="N2817" i="1"/>
  <c r="N1755" i="1"/>
  <c r="N1753" i="1"/>
  <c r="N1754" i="1"/>
  <c r="N1752" i="1"/>
  <c r="N1751" i="1"/>
  <c r="N1750" i="1"/>
  <c r="N2993" i="1"/>
  <c r="N1747" i="1"/>
  <c r="N1748" i="1"/>
  <c r="N1746" i="1"/>
  <c r="N3450" i="1"/>
  <c r="N1744" i="1"/>
  <c r="N1743" i="1"/>
  <c r="N3321" i="1"/>
  <c r="N3577" i="1"/>
  <c r="N1740" i="1"/>
  <c r="N1739" i="1"/>
  <c r="N3101" i="1"/>
  <c r="N1737" i="1"/>
  <c r="N1736" i="1"/>
  <c r="N1735" i="1"/>
  <c r="N1734" i="1"/>
  <c r="N1733" i="1"/>
  <c r="N1732" i="1"/>
  <c r="N1731" i="1"/>
  <c r="N1729" i="1"/>
  <c r="N1730" i="1"/>
  <c r="N1726" i="1"/>
  <c r="N1727" i="1"/>
  <c r="N1728" i="1"/>
  <c r="N1725" i="1"/>
  <c r="N1724" i="1"/>
  <c r="N1723" i="1"/>
  <c r="N3016" i="1"/>
  <c r="N1721" i="1"/>
  <c r="N1720" i="1"/>
  <c r="N3484" i="1"/>
  <c r="N3011" i="1"/>
  <c r="N3939" i="1"/>
  <c r="N1716" i="1"/>
  <c r="N2459" i="1"/>
  <c r="N3704" i="1"/>
  <c r="N1706" i="1"/>
  <c r="N1707" i="1"/>
  <c r="N1708" i="1"/>
  <c r="N1709" i="1"/>
  <c r="N1710" i="1"/>
  <c r="N1711" i="1"/>
  <c r="N1712" i="1"/>
  <c r="N3126" i="1"/>
  <c r="N1705" i="1"/>
  <c r="N3446" i="1"/>
  <c r="N1703" i="1"/>
  <c r="N1701" i="1"/>
  <c r="N1702" i="1"/>
  <c r="N1700" i="1"/>
  <c r="N1698" i="1"/>
  <c r="N1699" i="1"/>
  <c r="N1697" i="1"/>
  <c r="N1696" i="1"/>
  <c r="N1694" i="1"/>
  <c r="N1695" i="1"/>
  <c r="N3074" i="1"/>
  <c r="N1692" i="1"/>
  <c r="N3380" i="1"/>
  <c r="N1690" i="1"/>
  <c r="N1689" i="1"/>
  <c r="N1688" i="1"/>
  <c r="N1686" i="1"/>
  <c r="N1687" i="1"/>
  <c r="N1685" i="1"/>
  <c r="N3361" i="1"/>
  <c r="N1683" i="1"/>
  <c r="N1682" i="1"/>
  <c r="N1681" i="1"/>
  <c r="N1678" i="1"/>
  <c r="N3483" i="1"/>
  <c r="N2992" i="1"/>
  <c r="N1677" i="1"/>
  <c r="N1676" i="1"/>
  <c r="N1674" i="1"/>
  <c r="N1673" i="1"/>
  <c r="N1675" i="1"/>
  <c r="N1672" i="1"/>
  <c r="N1669" i="1"/>
  <c r="N1670" i="1"/>
  <c r="N1671" i="1"/>
  <c r="N1668" i="1"/>
  <c r="N1667" i="1"/>
  <c r="N1666" i="1"/>
  <c r="N1665" i="1"/>
  <c r="N1664" i="1"/>
  <c r="N1662" i="1"/>
  <c r="N1663" i="1"/>
  <c r="N1661" i="1"/>
  <c r="N1660" i="1"/>
  <c r="N1659" i="1"/>
  <c r="N1656" i="1"/>
  <c r="N1657" i="1"/>
  <c r="N1658" i="1"/>
  <c r="N1655" i="1"/>
  <c r="N1654" i="1"/>
  <c r="N3938" i="1"/>
  <c r="N1651" i="1"/>
  <c r="N2816" i="1"/>
  <c r="N1650" i="1"/>
  <c r="N1649" i="1"/>
  <c r="N1648" i="1"/>
  <c r="N1647" i="1"/>
  <c r="N1646" i="1"/>
  <c r="N1644" i="1"/>
  <c r="N1645" i="1"/>
  <c r="N1643" i="1"/>
  <c r="N1642" i="1"/>
  <c r="N1641" i="1"/>
  <c r="N1640" i="1"/>
  <c r="N1639" i="1"/>
  <c r="N1638" i="1"/>
  <c r="N1637" i="1"/>
  <c r="N1636" i="1"/>
  <c r="N3932" i="1"/>
  <c r="N1634" i="1"/>
  <c r="N1632" i="1"/>
  <c r="N1633" i="1"/>
  <c r="N1631" i="1"/>
  <c r="N1630" i="1"/>
  <c r="N1629" i="1"/>
  <c r="N3057" i="1"/>
  <c r="N1626" i="1"/>
  <c r="N1628" i="1"/>
  <c r="N1625" i="1"/>
  <c r="N1624" i="1"/>
  <c r="N1623" i="1"/>
  <c r="N1622" i="1"/>
  <c r="N4086" i="1"/>
  <c r="N3646" i="1"/>
  <c r="N1619" i="1"/>
  <c r="N2815" i="1"/>
  <c r="N1617" i="1"/>
  <c r="N1616" i="1"/>
  <c r="N1615" i="1"/>
  <c r="N3343" i="1"/>
  <c r="N1613" i="1"/>
  <c r="N1612" i="1"/>
  <c r="N1611" i="1"/>
  <c r="N1610" i="1"/>
  <c r="N3055" i="1"/>
  <c r="N1608" i="1"/>
  <c r="N1606" i="1"/>
  <c r="N3320" i="1"/>
  <c r="N1605" i="1"/>
  <c r="N1604" i="1"/>
  <c r="N3015" i="1"/>
  <c r="N1602" i="1"/>
  <c r="N1601" i="1"/>
  <c r="N1600" i="1"/>
  <c r="N1599" i="1"/>
  <c r="N3576" i="1"/>
  <c r="N1597" i="1"/>
  <c r="N1596" i="1"/>
  <c r="N1595" i="1"/>
  <c r="N1594" i="1"/>
  <c r="N1593" i="1"/>
  <c r="N1592" i="1"/>
  <c r="N1591" i="1"/>
  <c r="N1590" i="1"/>
  <c r="N3379" i="1"/>
  <c r="N1588" i="1"/>
  <c r="N1587" i="1"/>
  <c r="N1586" i="1"/>
  <c r="N1585" i="1"/>
  <c r="N4023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2814" i="1"/>
  <c r="N3850" i="1"/>
  <c r="N1569" i="1"/>
  <c r="N3125" i="1"/>
  <c r="N3878" i="1"/>
  <c r="N2813" i="1"/>
  <c r="N1561" i="1"/>
  <c r="N1562" i="1"/>
  <c r="N1563" i="1"/>
  <c r="N1564" i="1"/>
  <c r="N1565" i="1"/>
  <c r="N1558" i="1"/>
  <c r="N1559" i="1"/>
  <c r="N1560" i="1"/>
  <c r="N3449" i="1"/>
  <c r="N1556" i="1"/>
  <c r="N1555" i="1"/>
  <c r="N1554" i="1"/>
  <c r="N1553" i="1"/>
  <c r="N1552" i="1"/>
  <c r="N1551" i="1"/>
  <c r="N1550" i="1"/>
  <c r="N1549" i="1"/>
  <c r="N1548" i="1"/>
  <c r="N1546" i="1"/>
  <c r="N1547" i="1"/>
  <c r="N1545" i="1"/>
  <c r="N1544" i="1"/>
  <c r="N3319" i="1"/>
  <c r="N1541" i="1"/>
  <c r="N1542" i="1"/>
  <c r="N1540" i="1"/>
  <c r="N1537" i="1"/>
  <c r="N1538" i="1"/>
  <c r="N1539" i="1"/>
  <c r="N1536" i="1"/>
  <c r="N1535" i="1"/>
  <c r="N1532" i="1"/>
  <c r="N1533" i="1"/>
  <c r="N2812" i="1"/>
  <c r="N1531" i="1"/>
  <c r="N1530" i="1"/>
  <c r="N1528" i="1"/>
  <c r="N1529" i="1"/>
  <c r="N1527" i="1"/>
  <c r="N1526" i="1"/>
  <c r="N1525" i="1"/>
  <c r="N1524" i="1"/>
  <c r="N1523" i="1"/>
  <c r="N1522" i="1"/>
  <c r="N1520" i="1"/>
  <c r="N1521" i="1"/>
  <c r="N1519" i="1"/>
  <c r="N1518" i="1"/>
  <c r="N1517" i="1"/>
  <c r="N1514" i="1"/>
  <c r="N1516" i="1"/>
  <c r="N1515" i="1"/>
  <c r="N1513" i="1"/>
  <c r="N1511" i="1"/>
  <c r="N1512" i="1"/>
  <c r="N1509" i="1"/>
  <c r="N1510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3378" i="1"/>
  <c r="N1494" i="1"/>
  <c r="N1493" i="1"/>
  <c r="N3896" i="1"/>
  <c r="N1491" i="1"/>
  <c r="N1490" i="1"/>
  <c r="N1489" i="1"/>
  <c r="N3124" i="1"/>
  <c r="N3849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1" i="1"/>
  <c r="N1472" i="1"/>
  <c r="N1469" i="1"/>
  <c r="N1470" i="1"/>
  <c r="N1468" i="1"/>
  <c r="N1467" i="1"/>
  <c r="N1466" i="1"/>
  <c r="N1463" i="1"/>
  <c r="N1464" i="1"/>
  <c r="N1465" i="1"/>
  <c r="N1462" i="1"/>
  <c r="N1461" i="1"/>
  <c r="N3459" i="1"/>
  <c r="N1459" i="1"/>
  <c r="N1458" i="1"/>
  <c r="N1457" i="1"/>
  <c r="N1456" i="1"/>
  <c r="N1455" i="1"/>
  <c r="N1454" i="1"/>
  <c r="N3205" i="1"/>
  <c r="N1452" i="1"/>
  <c r="N1451" i="1"/>
  <c r="N1450" i="1"/>
  <c r="N1449" i="1"/>
  <c r="N1448" i="1"/>
  <c r="N1445" i="1"/>
  <c r="N1446" i="1"/>
  <c r="N1447" i="1"/>
  <c r="N1444" i="1"/>
  <c r="N1443" i="1"/>
  <c r="N1442" i="1"/>
  <c r="N1441" i="1"/>
  <c r="N1440" i="1"/>
  <c r="N1439" i="1"/>
  <c r="N1438" i="1"/>
  <c r="N1437" i="1"/>
  <c r="N1435" i="1"/>
  <c r="N1436" i="1"/>
  <c r="N3848" i="1"/>
  <c r="N1433" i="1"/>
  <c r="N1432" i="1"/>
  <c r="N1431" i="1"/>
  <c r="N1430" i="1"/>
  <c r="N1429" i="1"/>
  <c r="N1428" i="1"/>
  <c r="N2991" i="1"/>
  <c r="N3824" i="1"/>
  <c r="N1425" i="1"/>
  <c r="N1424" i="1"/>
  <c r="N3472" i="1"/>
  <c r="N1422" i="1"/>
  <c r="N1421" i="1"/>
  <c r="N1420" i="1"/>
  <c r="N1419" i="1"/>
  <c r="N1418" i="1"/>
  <c r="N1417" i="1"/>
  <c r="N1416" i="1"/>
  <c r="N1415" i="1"/>
  <c r="N1414" i="1"/>
  <c r="N1413" i="1"/>
  <c r="N1411" i="1"/>
  <c r="N3763" i="1"/>
  <c r="N1410" i="1"/>
  <c r="N1409" i="1"/>
  <c r="N1408" i="1"/>
  <c r="N1407" i="1"/>
  <c r="N1406" i="1"/>
  <c r="N1404" i="1"/>
  <c r="N1405" i="1"/>
  <c r="N1403" i="1"/>
  <c r="N1402" i="1"/>
  <c r="N1401" i="1"/>
  <c r="N1400" i="1"/>
  <c r="N1399" i="1"/>
  <c r="N1398" i="1"/>
  <c r="N1396" i="1"/>
  <c r="N2811" i="1"/>
  <c r="N1395" i="1"/>
  <c r="N1394" i="1"/>
  <c r="N1393" i="1"/>
  <c r="N3937" i="1"/>
  <c r="N1391" i="1"/>
  <c r="N1390" i="1"/>
  <c r="N3482" i="1"/>
  <c r="N1388" i="1"/>
  <c r="N1387" i="1"/>
  <c r="N1386" i="1"/>
  <c r="N3073" i="1"/>
  <c r="N1384" i="1"/>
  <c r="N1383" i="1"/>
  <c r="N1382" i="1"/>
  <c r="N1381" i="1"/>
  <c r="N1380" i="1"/>
  <c r="N1379" i="1"/>
  <c r="N1378" i="1"/>
  <c r="N1377" i="1"/>
  <c r="N1376" i="1"/>
  <c r="N1375" i="1"/>
  <c r="N1374" i="1"/>
  <c r="N3204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3895" i="1"/>
  <c r="N1358" i="1"/>
  <c r="N1357" i="1"/>
  <c r="N1356" i="1"/>
  <c r="N1355" i="1"/>
  <c r="N1354" i="1"/>
  <c r="N1353" i="1"/>
  <c r="N1352" i="1"/>
  <c r="N1351" i="1"/>
  <c r="N3312" i="1"/>
  <c r="N1349" i="1"/>
  <c r="N1348" i="1"/>
  <c r="N1347" i="1"/>
  <c r="N2807" i="1"/>
  <c r="N1345" i="1"/>
  <c r="N1344" i="1"/>
  <c r="N1343" i="1"/>
  <c r="N1342" i="1"/>
  <c r="N1341" i="1"/>
  <c r="N1340" i="1"/>
  <c r="N1339" i="1"/>
  <c r="N1338" i="1"/>
  <c r="N1337" i="1"/>
  <c r="N1336" i="1"/>
  <c r="N1335" i="1"/>
  <c r="N3306" i="1"/>
  <c r="N1332" i="1"/>
  <c r="N1331" i="1"/>
  <c r="N1333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5" i="1"/>
  <c r="N1316" i="1"/>
  <c r="N1314" i="1"/>
  <c r="N1312" i="1"/>
  <c r="N1313" i="1"/>
  <c r="N1311" i="1"/>
  <c r="N1310" i="1"/>
  <c r="N1309" i="1"/>
  <c r="N1308" i="1"/>
  <c r="N3197" i="1"/>
  <c r="N1306" i="1"/>
  <c r="N1305" i="1"/>
  <c r="N1304" i="1"/>
  <c r="N1303" i="1"/>
  <c r="N1302" i="1"/>
  <c r="N1301" i="1"/>
  <c r="N1300" i="1"/>
  <c r="N3360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5" i="1"/>
  <c r="N3072" i="1"/>
  <c r="N1284" i="1"/>
  <c r="N1283" i="1"/>
  <c r="N1282" i="1"/>
  <c r="N347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3203" i="1"/>
  <c r="N1265" i="1"/>
  <c r="N1264" i="1"/>
  <c r="N1263" i="1"/>
  <c r="N1262" i="1"/>
  <c r="N348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3346" i="1"/>
  <c r="N1240" i="1"/>
  <c r="N1241" i="1"/>
  <c r="N1239" i="1"/>
  <c r="N1238" i="1"/>
  <c r="N1237" i="1"/>
  <c r="N1235" i="1"/>
  <c r="N1236" i="1"/>
  <c r="N1234" i="1"/>
  <c r="N1233" i="1"/>
  <c r="N1232" i="1"/>
  <c r="N1231" i="1"/>
  <c r="N1230" i="1"/>
  <c r="N1229" i="1"/>
  <c r="N1228" i="1"/>
  <c r="N1227" i="1"/>
  <c r="N3377" i="1"/>
  <c r="N1225" i="1"/>
  <c r="N1224" i="1"/>
  <c r="N1223" i="1"/>
  <c r="N1222" i="1"/>
  <c r="N1221" i="1"/>
  <c r="N3376" i="1"/>
  <c r="N3374" i="1"/>
  <c r="N4006" i="1"/>
  <c r="N1217" i="1"/>
  <c r="N1216" i="1"/>
  <c r="N1215" i="1"/>
  <c r="N1214" i="1"/>
  <c r="N1213" i="1"/>
  <c r="N3054" i="1"/>
  <c r="N4052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3565" i="1"/>
  <c r="N1197" i="1"/>
  <c r="N3373" i="1"/>
  <c r="N1195" i="1"/>
  <c r="N1194" i="1"/>
  <c r="N4059" i="1"/>
  <c r="N1192" i="1"/>
  <c r="N1191" i="1"/>
  <c r="N3690" i="1"/>
  <c r="N1189" i="1"/>
  <c r="N1188" i="1"/>
  <c r="N1183" i="1"/>
  <c r="N1184" i="1"/>
  <c r="N1185" i="1"/>
  <c r="N1186" i="1"/>
  <c r="N1187" i="1"/>
  <c r="N1182" i="1"/>
  <c r="N1181" i="1"/>
  <c r="N1180" i="1"/>
  <c r="N3762" i="1"/>
  <c r="N1178" i="1"/>
  <c r="N1177" i="1"/>
  <c r="N1176" i="1"/>
  <c r="N1175" i="1"/>
  <c r="N1174" i="1"/>
  <c r="N1173" i="1"/>
  <c r="N1172" i="1"/>
  <c r="N1171" i="1"/>
  <c r="N1170" i="1"/>
  <c r="N1169" i="1"/>
  <c r="N1168" i="1"/>
  <c r="N4022" i="1"/>
  <c r="N1166" i="1"/>
  <c r="N1165" i="1"/>
  <c r="N1164" i="1"/>
  <c r="N1163" i="1"/>
  <c r="N1162" i="1"/>
  <c r="N1160" i="1"/>
  <c r="N1161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39" i="1"/>
  <c r="N1140" i="1"/>
  <c r="N1138" i="1"/>
  <c r="N1137" i="1"/>
  <c r="N1135" i="1"/>
  <c r="N1136" i="1"/>
  <c r="N1134" i="1"/>
  <c r="N1132" i="1"/>
  <c r="N1133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3480" i="1"/>
  <c r="N1109" i="1"/>
  <c r="N1108" i="1"/>
  <c r="N1107" i="1"/>
  <c r="N1106" i="1"/>
  <c r="N1105" i="1"/>
  <c r="N1104" i="1"/>
  <c r="N1103" i="1"/>
  <c r="N1102" i="1"/>
  <c r="N1101" i="1"/>
  <c r="N3014" i="1"/>
  <c r="N1099" i="1"/>
  <c r="N1098" i="1"/>
  <c r="N3453" i="1"/>
  <c r="N1096" i="1"/>
  <c r="N1095" i="1"/>
  <c r="N1093" i="1"/>
  <c r="N1094" i="1"/>
  <c r="N1092" i="1"/>
  <c r="N3689" i="1"/>
  <c r="N1090" i="1"/>
  <c r="N3448" i="1"/>
  <c r="N1088" i="1"/>
  <c r="N1087" i="1"/>
  <c r="N1086" i="1"/>
  <c r="N3439" i="1"/>
  <c r="N1084" i="1"/>
  <c r="N1083" i="1"/>
  <c r="N1082" i="1"/>
  <c r="N1081" i="1"/>
  <c r="N1080" i="1"/>
  <c r="N1079" i="1"/>
  <c r="N1078" i="1"/>
  <c r="N1077" i="1"/>
  <c r="N1076" i="1"/>
  <c r="N1075" i="1"/>
  <c r="N1073" i="1"/>
  <c r="N1074" i="1"/>
  <c r="N1072" i="1"/>
  <c r="N1071" i="1"/>
  <c r="N1070" i="1"/>
  <c r="N1069" i="1"/>
  <c r="N1068" i="1"/>
  <c r="N1067" i="1"/>
  <c r="N1066" i="1"/>
  <c r="N3552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3632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3575" i="1"/>
  <c r="N1030" i="1"/>
  <c r="N3761" i="1"/>
  <c r="N1028" i="1"/>
  <c r="N3317" i="1"/>
  <c r="N1026" i="1"/>
  <c r="N1025" i="1"/>
  <c r="N1024" i="1"/>
  <c r="N1023" i="1"/>
  <c r="N1022" i="1"/>
  <c r="N1021" i="1"/>
  <c r="N1017" i="1"/>
  <c r="N1016" i="1"/>
  <c r="N1018" i="1"/>
  <c r="N1019" i="1"/>
  <c r="N1020" i="1"/>
  <c r="N1015" i="1"/>
  <c r="N1014" i="1"/>
  <c r="N1013" i="1"/>
  <c r="N1012" i="1"/>
  <c r="N1011" i="1"/>
  <c r="N1010" i="1"/>
  <c r="N1008" i="1"/>
  <c r="N1009" i="1"/>
  <c r="N1007" i="1"/>
  <c r="N1006" i="1"/>
  <c r="N1005" i="1"/>
  <c r="N1004" i="1"/>
  <c r="N1003" i="1"/>
  <c r="N1002" i="1"/>
  <c r="N1001" i="1"/>
  <c r="N1000" i="1"/>
  <c r="N999" i="1"/>
  <c r="N998" i="1"/>
  <c r="N3563" i="1"/>
  <c r="N996" i="1"/>
  <c r="N995" i="1"/>
  <c r="N994" i="1"/>
  <c r="N993" i="1"/>
  <c r="N992" i="1"/>
  <c r="N990" i="1"/>
  <c r="N991" i="1"/>
  <c r="N989" i="1"/>
  <c r="N988" i="1"/>
  <c r="N3562" i="1"/>
  <c r="N986" i="1"/>
  <c r="N985" i="1"/>
  <c r="N356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3440" i="1"/>
  <c r="N969" i="1"/>
  <c r="N970" i="1"/>
  <c r="N968" i="1"/>
  <c r="N3372" i="1"/>
  <c r="N966" i="1"/>
  <c r="N964" i="1"/>
  <c r="N965" i="1"/>
  <c r="N963" i="1"/>
  <c r="N962" i="1"/>
  <c r="N3737" i="1"/>
  <c r="N960" i="1"/>
  <c r="N959" i="1"/>
  <c r="N958" i="1"/>
  <c r="N957" i="1"/>
  <c r="N956" i="1"/>
  <c r="N955" i="1"/>
  <c r="N954" i="1"/>
  <c r="N953" i="1"/>
  <c r="N952" i="1"/>
  <c r="N3371" i="1"/>
  <c r="N950" i="1"/>
  <c r="N949" i="1"/>
  <c r="N3827" i="1"/>
  <c r="N947" i="1"/>
  <c r="N946" i="1"/>
  <c r="N945" i="1"/>
  <c r="N3760" i="1"/>
  <c r="N943" i="1"/>
  <c r="N942" i="1"/>
  <c r="N3631" i="1"/>
  <c r="N940" i="1"/>
  <c r="N939" i="1"/>
  <c r="N938" i="1"/>
  <c r="N3759" i="1"/>
  <c r="N936" i="1"/>
  <c r="N3202" i="1"/>
  <c r="N3447" i="1"/>
  <c r="N933" i="1"/>
  <c r="N932" i="1"/>
  <c r="N931" i="1"/>
  <c r="N3201" i="1"/>
  <c r="N3826" i="1"/>
  <c r="N928" i="1"/>
  <c r="N927" i="1"/>
  <c r="N926" i="1"/>
  <c r="N925" i="1"/>
  <c r="N3478" i="1"/>
  <c r="N3758" i="1"/>
  <c r="N922" i="1"/>
  <c r="N921" i="1"/>
  <c r="N920" i="1"/>
  <c r="N919" i="1"/>
  <c r="N918" i="1"/>
  <c r="N917" i="1"/>
  <c r="N916" i="1"/>
  <c r="N915" i="1"/>
  <c r="N914" i="1"/>
  <c r="N912" i="1"/>
  <c r="N913" i="1"/>
  <c r="N911" i="1"/>
  <c r="N910" i="1"/>
  <c r="N3316" i="1"/>
  <c r="N908" i="1"/>
  <c r="N907" i="1"/>
  <c r="N906" i="1"/>
  <c r="N905" i="1"/>
  <c r="N904" i="1"/>
  <c r="N903" i="1"/>
  <c r="N902" i="1"/>
  <c r="N901" i="1"/>
  <c r="N900" i="1"/>
  <c r="N3574" i="1"/>
  <c r="N898" i="1"/>
  <c r="N897" i="1"/>
  <c r="N896" i="1"/>
  <c r="N895" i="1"/>
  <c r="N894" i="1"/>
  <c r="N3345" i="1"/>
  <c r="N892" i="1"/>
  <c r="N891" i="1"/>
  <c r="N3702" i="1"/>
  <c r="N889" i="1"/>
  <c r="N888" i="1"/>
  <c r="N887" i="1"/>
  <c r="N886" i="1"/>
  <c r="N3370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3725" i="1"/>
  <c r="N867" i="1"/>
  <c r="N866" i="1"/>
  <c r="N865" i="1"/>
  <c r="N864" i="1"/>
  <c r="N863" i="1"/>
  <c r="N862" i="1"/>
  <c r="N3476" i="1"/>
  <c r="N860" i="1"/>
  <c r="N859" i="1"/>
  <c r="N858" i="1"/>
  <c r="N857" i="1"/>
  <c r="N856" i="1"/>
  <c r="N3724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3637" i="1"/>
  <c r="N3923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3913" i="1"/>
  <c r="N3560" i="1"/>
  <c r="N819" i="1"/>
  <c r="N817" i="1"/>
  <c r="N818" i="1"/>
  <c r="N816" i="1"/>
  <c r="N815" i="1"/>
  <c r="N814" i="1"/>
  <c r="N813" i="1"/>
  <c r="N3688" i="1"/>
  <c r="N811" i="1"/>
  <c r="N810" i="1"/>
  <c r="N809" i="1"/>
  <c r="N808" i="1"/>
  <c r="N3701" i="1"/>
  <c r="N806" i="1"/>
  <c r="N805" i="1"/>
  <c r="N804" i="1"/>
  <c r="N803" i="1"/>
  <c r="N802" i="1"/>
  <c r="N801" i="1"/>
  <c r="N800" i="1"/>
  <c r="N799" i="1"/>
  <c r="N3894" i="1"/>
  <c r="N797" i="1"/>
  <c r="N796" i="1"/>
  <c r="N795" i="1"/>
  <c r="N794" i="1"/>
  <c r="N793" i="1"/>
  <c r="N792" i="1"/>
  <c r="N791" i="1"/>
  <c r="N3903" i="1"/>
  <c r="N789" i="1"/>
  <c r="N788" i="1"/>
  <c r="N787" i="1"/>
  <c r="N786" i="1"/>
  <c r="N785" i="1"/>
  <c r="N784" i="1"/>
  <c r="N783" i="1"/>
  <c r="N782" i="1"/>
  <c r="N3452" i="1"/>
  <c r="N780" i="1"/>
  <c r="N779" i="1"/>
  <c r="N778" i="1"/>
  <c r="N777" i="1"/>
  <c r="N776" i="1"/>
  <c r="N775" i="1"/>
  <c r="N774" i="1"/>
  <c r="N773" i="1"/>
  <c r="N3757" i="1"/>
  <c r="N3846" i="1"/>
  <c r="N770" i="1"/>
  <c r="N3723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5" i="1"/>
  <c r="N756" i="1"/>
  <c r="N754" i="1"/>
  <c r="N753" i="1"/>
  <c r="N752" i="1"/>
  <c r="N751" i="1"/>
  <c r="N750" i="1"/>
  <c r="N749" i="1"/>
  <c r="N3458" i="1"/>
  <c r="N747" i="1"/>
  <c r="N746" i="1"/>
  <c r="N3743" i="1"/>
  <c r="N3722" i="1"/>
  <c r="N743" i="1"/>
  <c r="N742" i="1"/>
  <c r="N741" i="1"/>
  <c r="N740" i="1"/>
  <c r="N739" i="1"/>
  <c r="N738" i="1"/>
  <c r="N737" i="1"/>
  <c r="N736" i="1"/>
  <c r="N735" i="1"/>
  <c r="N734" i="1"/>
  <c r="N3572" i="1"/>
  <c r="N731" i="1"/>
  <c r="N732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2" i="1"/>
  <c r="N703" i="1"/>
  <c r="N700" i="1"/>
  <c r="N701" i="1"/>
  <c r="N699" i="1"/>
  <c r="N698" i="1"/>
  <c r="N697" i="1"/>
  <c r="N696" i="1"/>
  <c r="N694" i="1"/>
  <c r="N695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79" i="1"/>
  <c r="N680" i="1"/>
  <c r="N678" i="1"/>
  <c r="N677" i="1"/>
  <c r="N676" i="1"/>
  <c r="N675" i="1"/>
  <c r="N674" i="1"/>
  <c r="N673" i="1"/>
  <c r="N672" i="1"/>
  <c r="N671" i="1"/>
  <c r="N670" i="1"/>
  <c r="N669" i="1"/>
  <c r="N668" i="1"/>
  <c r="N3756" i="1"/>
  <c r="N666" i="1"/>
  <c r="N665" i="1"/>
  <c r="N664" i="1"/>
  <c r="N3755" i="1"/>
  <c r="N662" i="1"/>
  <c r="N3636" i="1"/>
  <c r="N660" i="1"/>
  <c r="N659" i="1"/>
  <c r="N3721" i="1"/>
  <c r="N657" i="1"/>
  <c r="N656" i="1"/>
  <c r="N655" i="1"/>
  <c r="N654" i="1"/>
  <c r="N653" i="1"/>
  <c r="N652" i="1"/>
  <c r="N651" i="1"/>
  <c r="N650" i="1"/>
  <c r="N649" i="1"/>
  <c r="N4104" i="1"/>
  <c r="N647" i="1"/>
  <c r="N646" i="1"/>
  <c r="N645" i="1"/>
  <c r="N644" i="1"/>
  <c r="N643" i="1"/>
  <c r="N642" i="1"/>
  <c r="N641" i="1"/>
  <c r="N640" i="1"/>
  <c r="N639" i="1"/>
  <c r="N638" i="1"/>
  <c r="N637" i="1"/>
  <c r="N4061" i="1"/>
  <c r="N635" i="1"/>
  <c r="N634" i="1"/>
  <c r="N633" i="1"/>
  <c r="N632" i="1"/>
  <c r="N631" i="1"/>
  <c r="N630" i="1"/>
  <c r="N629" i="1"/>
  <c r="N628" i="1"/>
  <c r="N3635" i="1"/>
  <c r="N626" i="1"/>
  <c r="N625" i="1"/>
  <c r="N624" i="1"/>
  <c r="N623" i="1"/>
  <c r="N4021" i="1"/>
  <c r="N621" i="1"/>
  <c r="N620" i="1"/>
  <c r="N619" i="1"/>
  <c r="N618" i="1"/>
  <c r="N617" i="1"/>
  <c r="N616" i="1"/>
  <c r="N3645" i="1"/>
  <c r="N614" i="1"/>
  <c r="N3644" i="1"/>
  <c r="N3936" i="1"/>
  <c r="N611" i="1"/>
  <c r="N610" i="1"/>
  <c r="N608" i="1"/>
  <c r="N607" i="1"/>
  <c r="N609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3457" i="1"/>
  <c r="N583" i="1"/>
  <c r="N582" i="1"/>
  <c r="N581" i="1"/>
  <c r="N580" i="1"/>
  <c r="N579" i="1"/>
  <c r="N578" i="1"/>
  <c r="N3754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3753" i="1"/>
  <c r="N548" i="1"/>
  <c r="N547" i="1"/>
  <c r="N3566" i="1"/>
  <c r="N545" i="1"/>
  <c r="N544" i="1"/>
  <c r="N3643" i="1"/>
  <c r="N542" i="1"/>
  <c r="N541" i="1"/>
  <c r="N540" i="1"/>
  <c r="N539" i="1"/>
  <c r="N538" i="1"/>
  <c r="N3752" i="1"/>
  <c r="N536" i="1"/>
  <c r="N535" i="1"/>
  <c r="N534" i="1"/>
  <c r="N533" i="1"/>
  <c r="N3474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3570" i="1"/>
  <c r="N517" i="1"/>
  <c r="N516" i="1"/>
  <c r="N515" i="1"/>
  <c r="N514" i="1"/>
  <c r="N513" i="1"/>
  <c r="N3935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080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3881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3751" i="1"/>
  <c r="N429" i="1"/>
  <c r="N428" i="1"/>
  <c r="N3750" i="1"/>
  <c r="N3893" i="1"/>
  <c r="N425" i="1"/>
  <c r="N424" i="1"/>
  <c r="N3747" i="1"/>
  <c r="N4079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886" i="1"/>
  <c r="N3682" i="1"/>
  <c r="N393" i="1"/>
  <c r="N392" i="1"/>
  <c r="N391" i="1"/>
  <c r="N390" i="1"/>
  <c r="N374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687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4081" i="1"/>
  <c r="N354" i="1"/>
  <c r="N353" i="1"/>
  <c r="N352" i="1"/>
  <c r="N351" i="1"/>
  <c r="N350" i="1"/>
  <c r="N349" i="1"/>
  <c r="N348" i="1"/>
  <c r="N347" i="1"/>
  <c r="N3931" i="1"/>
  <c r="N345" i="1"/>
  <c r="N344" i="1"/>
  <c r="N343" i="1"/>
  <c r="N342" i="1"/>
  <c r="N4087" i="1"/>
  <c r="N340" i="1"/>
  <c r="N339" i="1"/>
  <c r="N338" i="1"/>
  <c r="N337" i="1"/>
  <c r="N336" i="1"/>
  <c r="N335" i="1"/>
  <c r="N334" i="1"/>
  <c r="N333" i="1"/>
  <c r="N3844" i="1"/>
  <c r="N331" i="1"/>
  <c r="N330" i="1"/>
  <c r="N329" i="1"/>
  <c r="N328" i="1"/>
  <c r="N327" i="1"/>
  <c r="N326" i="1"/>
  <c r="N325" i="1"/>
  <c r="N324" i="1"/>
  <c r="N3922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748" i="1"/>
  <c r="N305" i="1"/>
  <c r="N304" i="1"/>
  <c r="N303" i="1"/>
  <c r="N302" i="1"/>
  <c r="N301" i="1"/>
  <c r="N300" i="1"/>
  <c r="N299" i="1"/>
  <c r="N298" i="1"/>
  <c r="N297" i="1"/>
  <c r="N296" i="1"/>
  <c r="N295" i="1"/>
  <c r="N3686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4005" i="1"/>
  <c r="N270" i="1"/>
  <c r="N269" i="1"/>
  <c r="N268" i="1"/>
  <c r="N3919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3914" i="1"/>
  <c r="N242" i="1"/>
  <c r="N3934" i="1"/>
  <c r="N240" i="1"/>
  <c r="N239" i="1"/>
  <c r="N238" i="1"/>
  <c r="N237" i="1"/>
  <c r="N236" i="1"/>
  <c r="N235" i="1"/>
  <c r="N234" i="1"/>
  <c r="N3847" i="1"/>
  <c r="N232" i="1"/>
  <c r="N231" i="1"/>
  <c r="N230" i="1"/>
  <c r="N3933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3928" i="1"/>
  <c r="N205" i="1"/>
  <c r="N204" i="1"/>
  <c r="N203" i="1"/>
  <c r="N202" i="1"/>
  <c r="N201" i="1"/>
  <c r="N200" i="1"/>
  <c r="N199" i="1"/>
  <c r="N198" i="1"/>
  <c r="N4046" i="1"/>
  <c r="N196" i="1"/>
  <c r="N195" i="1"/>
  <c r="N194" i="1"/>
  <c r="N4082" i="1"/>
  <c r="N192" i="1"/>
  <c r="N191" i="1"/>
  <c r="N190" i="1"/>
  <c r="N4045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388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387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4033" i="1"/>
  <c r="N87" i="1"/>
  <c r="N86" i="1"/>
  <c r="N85" i="1"/>
  <c r="N84" i="1"/>
  <c r="N83" i="1"/>
  <c r="N82" i="1"/>
  <c r="N81" i="1"/>
  <c r="N80" i="1"/>
  <c r="N79" i="1"/>
  <c r="N78" i="1"/>
  <c r="N77" i="1"/>
  <c r="N4017" i="1"/>
  <c r="N75" i="1"/>
  <c r="N74" i="1"/>
  <c r="N73" i="1"/>
  <c r="N72" i="1"/>
  <c r="N71" i="1"/>
  <c r="N70" i="1"/>
  <c r="N69" i="1"/>
  <c r="N4044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4068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4085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3706" i="1"/>
  <c r="E10" i="17" l="1"/>
  <c r="G10" i="17" s="1"/>
  <c r="G9" i="17"/>
  <c r="H7" i="17"/>
  <c r="H8" i="17"/>
  <c r="H9" i="17"/>
  <c r="H10" i="17"/>
  <c r="G7" i="17"/>
  <c r="G8" i="17"/>
  <c r="E2" i="17"/>
  <c r="G2" i="17" s="1"/>
  <c r="E6" i="17"/>
  <c r="F6" i="17" s="1"/>
  <c r="F10" i="17"/>
  <c r="E13" i="17"/>
  <c r="F13" i="17" s="1"/>
  <c r="E5" i="17"/>
  <c r="F5" i="17" s="1"/>
  <c r="F9" i="17"/>
  <c r="E12" i="17"/>
  <c r="H12" i="17" s="1"/>
  <c r="E4" i="17"/>
  <c r="G4" i="17" s="1"/>
  <c r="F8" i="17"/>
  <c r="E11" i="17"/>
  <c r="F11" i="17" s="1"/>
  <c r="E3" i="17"/>
  <c r="F3" i="17" s="1"/>
  <c r="F7" i="17"/>
  <c r="G13" i="17" l="1"/>
  <c r="H13" i="17"/>
  <c r="H5" i="17"/>
  <c r="G5" i="17"/>
  <c r="H4" i="17"/>
  <c r="G3" i="17"/>
  <c r="H3" i="17"/>
  <c r="G11" i="17"/>
  <c r="F2" i="17"/>
  <c r="H2" i="17"/>
  <c r="H11" i="17"/>
  <c r="H6" i="17"/>
  <c r="F4" i="17"/>
  <c r="G6" i="17"/>
  <c r="G12" i="17"/>
  <c r="F12" i="17"/>
</calcChain>
</file>

<file path=xl/sharedStrings.xml><?xml version="1.0" encoding="utf-8"?>
<sst xmlns="http://schemas.openxmlformats.org/spreadsheetml/2006/main" count="33643" uniqueCount="8387">
  <si>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</si>
  <si>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</si>
  <si>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</si>
  <si>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</si>
  <si>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</si>
  <si>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</si>
  <si>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</si>
  <si>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</si>
  <si>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</si>
  <si>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</si>
  <si>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</si>
  <si>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</si>
  <si>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</si>
  <si>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</si>
  <si>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</si>
  <si>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</si>
  <si>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</si>
  <si>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</si>
  <si>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</si>
  <si>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</si>
  <si>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</si>
  <si>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</si>
  <si>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</si>
  <si>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</si>
  <si>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</si>
  <si>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</si>
  <si>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</si>
  <si>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</si>
  <si>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</si>
  <si>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</si>
  <si>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</si>
  <si>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</si>
  <si>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</si>
  <si>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</si>
  <si>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</si>
  <si>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</si>
  <si>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</si>
  <si>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</si>
  <si>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</si>
  <si>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</si>
  <si>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</si>
  <si>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</si>
  <si>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</si>
  <si>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</si>
  <si>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</si>
  <si>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</si>
  <si>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</si>
  <si>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</si>
  <si>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</si>
  <si>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</si>
  <si>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</si>
  <si>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</si>
  <si>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</si>
  <si>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</si>
  <si>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</si>
  <si>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</si>
  <si>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</si>
  <si>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</si>
  <si>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</si>
  <si>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</si>
  <si>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</si>
  <si>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</si>
  <si>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</si>
  <si>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</si>
  <si>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</si>
  <si>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</si>
  <si>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</si>
  <si>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</si>
  <si>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</si>
  <si>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</si>
  <si>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</si>
  <si>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</si>
  <si>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</si>
  <si>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</si>
  <si>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</si>
  <si>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</si>
  <si>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</si>
  <si>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</si>
  <si>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</si>
  <si>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</si>
  <si>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</si>
  <si>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</si>
  <si>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</si>
  <si>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</si>
  <si>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</si>
  <si>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</si>
  <si>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</si>
  <si>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</si>
  <si>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</si>
  <si>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</si>
  <si>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</si>
  <si>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</si>
  <si>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</si>
  <si>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</si>
  <si>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</si>
  <si>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</si>
  <si>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</si>
  <si>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</si>
  <si>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</si>
  <si>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</si>
  <si>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</si>
  <si>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</si>
  <si>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</si>
  <si>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</si>
  <si>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</si>
  <si>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</si>
  <si>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</si>
  <si>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</si>
  <si>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</si>
  <si>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</si>
  <si>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</si>
  <si>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</si>
  <si>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</si>
  <si>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</si>
  <si>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</si>
  <si>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</si>
  <si>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</si>
  <si>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</si>
  <si>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</si>
  <si>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</si>
  <si>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</si>
  <si>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</si>
  <si>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</si>
  <si>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</si>
  <si>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</si>
  <si>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</si>
  <si>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</si>
  <si>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</si>
  <si>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</si>
  <si>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</si>
  <si>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</si>
  <si>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</si>
  <si>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</si>
  <si>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</si>
  <si>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</si>
  <si>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</si>
  <si>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</si>
  <si>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</si>
  <si>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</si>
  <si>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</si>
  <si>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</si>
  <si>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</si>
  <si>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</si>
  <si>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</si>
  <si>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</si>
  <si>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</si>
  <si>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</si>
  <si>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</si>
  <si>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</si>
  <si>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</si>
  <si>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</si>
  <si>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</si>
  <si>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</si>
  <si>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</si>
  <si>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</si>
  <si>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</si>
  <si>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</si>
  <si>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</si>
  <si>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</si>
  <si>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</si>
  <si>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</si>
  <si>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</si>
  <si>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</si>
  <si>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</si>
  <si>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</si>
  <si>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</si>
  <si>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</si>
  <si>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</si>
  <si>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</si>
  <si>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</si>
  <si>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</si>
  <si>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</si>
  <si>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</si>
  <si>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</si>
  <si>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</si>
  <si>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</si>
  <si>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</si>
  <si>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</si>
  <si>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</si>
  <si>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</si>
  <si>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</si>
  <si>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</si>
  <si>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</si>
  <si>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</si>
  <si>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</si>
  <si>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</si>
  <si>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</si>
  <si>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</si>
  <si>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</si>
  <si>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</si>
  <si>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</si>
  <si>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</si>
  <si>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</si>
  <si>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</si>
  <si>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</si>
  <si>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</si>
  <si>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</si>
  <si>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</si>
  <si>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</si>
  <si>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</si>
  <si>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</si>
  <si>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</si>
  <si>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</si>
  <si>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</si>
  <si>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</si>
  <si>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</si>
  <si>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</si>
  <si>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</si>
  <si>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</si>
  <si>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</si>
  <si>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</si>
  <si>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</si>
  <si>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</si>
  <si>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</si>
  <si>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</si>
  <si>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</si>
  <si>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</si>
  <si>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</si>
  <si>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</si>
  <si>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</si>
  <si>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</si>
  <si>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</si>
  <si>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</si>
  <si>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</si>
  <si>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</si>
  <si>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</si>
  <si>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</si>
  <si>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</si>
  <si>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</si>
  <si>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</si>
  <si>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</si>
  <si>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</si>
  <si>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</si>
  <si>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</si>
  <si>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</si>
  <si>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</si>
  <si>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</si>
  <si>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</si>
  <si>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</si>
  <si>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</si>
  <si>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</si>
  <si>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</si>
  <si>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</si>
  <si>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</si>
  <si>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</si>
  <si>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</si>
  <si>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</si>
  <si>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</si>
  <si>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</si>
  <si>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</si>
  <si>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</si>
  <si>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</si>
  <si>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</si>
  <si>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</si>
  <si>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</si>
  <si>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</si>
  <si>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</si>
  <si>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</si>
  <si>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</si>
  <si>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</si>
  <si>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</si>
  <si>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</si>
  <si>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</si>
  <si>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</si>
  <si>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</si>
  <si>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</si>
  <si>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</si>
  <si>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</si>
  <si>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</si>
  <si>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</si>
  <si>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</si>
  <si>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</si>
  <si>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</si>
  <si>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</si>
  <si>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</si>
  <si>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</si>
  <si>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</si>
  <si>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</si>
  <si>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</si>
  <si>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</si>
  <si>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</si>
  <si>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</si>
  <si>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</si>
  <si>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</si>
  <si>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</si>
  <si>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</si>
  <si>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</si>
  <si>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</si>
  <si>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</si>
  <si>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</si>
  <si>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</si>
  <si>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</si>
  <si>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</si>
  <si>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</si>
  <si>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</si>
  <si>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</si>
  <si>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</si>
  <si>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</si>
  <si>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</si>
  <si>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</si>
  <si>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</si>
  <si>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</si>
  <si>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</si>
  <si>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</si>
  <si>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</si>
  <si>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</si>
  <si>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</si>
  <si>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</si>
  <si>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</si>
  <si>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</si>
  <si>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</si>
  <si>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</si>
  <si>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</si>
  <si>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</si>
  <si>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</si>
  <si>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</si>
  <si>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</si>
  <si>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</si>
  <si>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</si>
  <si>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</si>
  <si>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</si>
  <si>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</si>
  <si>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</si>
  <si>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</si>
  <si>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</si>
  <si>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</si>
  <si>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</si>
  <si>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</si>
  <si>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</si>
  <si>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</si>
  <si>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</si>
  <si>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</si>
  <si>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</si>
  <si>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</si>
  <si>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</si>
  <si>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</si>
  <si>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</si>
  <si>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</si>
  <si>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</si>
  <si>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</si>
  <si>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</si>
  <si>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</si>
  <si>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</si>
  <si>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</si>
  <si>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</si>
  <si>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</si>
  <si>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</si>
  <si>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</si>
  <si>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</si>
  <si>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</si>
  <si>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</si>
  <si>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</si>
  <si>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</si>
  <si>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</si>
  <si>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</si>
  <si>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</si>
  <si>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</si>
  <si>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</si>
  <si>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</si>
  <si>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</si>
  <si>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</si>
  <si>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</si>
  <si>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</si>
  <si>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</si>
  <si>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</si>
  <si>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</si>
  <si>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</si>
  <si>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</si>
  <si>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</si>
  <si>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</si>
  <si>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</si>
  <si>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</si>
  <si>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</si>
  <si>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</si>
  <si>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</si>
  <si>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</si>
  <si>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</si>
  <si>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</si>
  <si>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</si>
  <si>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</si>
  <si>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</si>
  <si>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</si>
  <si>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</si>
  <si>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</si>
  <si>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</si>
  <si>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</si>
  <si>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</si>
  <si>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</si>
  <si>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</si>
  <si>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</si>
  <si>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</si>
  <si>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</si>
  <si>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</si>
  <si>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</si>
  <si>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</si>
  <si>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</si>
  <si>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</si>
  <si>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</si>
  <si>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</si>
  <si>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</si>
  <si>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</si>
  <si>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</si>
  <si>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</si>
  <si>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</si>
  <si>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</si>
  <si>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</si>
  <si>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</si>
  <si>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</si>
  <si>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</si>
  <si>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</si>
  <si>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</si>
  <si>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</si>
  <si>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</si>
  <si>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</si>
  <si>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</si>
  <si>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</si>
  <si>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</si>
  <si>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</si>
  <si>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</si>
  <si>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</si>
  <si>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</si>
  <si>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</si>
  <si>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</si>
  <si>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</si>
  <si>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</si>
  <si>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</si>
  <si>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</si>
  <si>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</si>
  <si>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</si>
  <si>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</si>
  <si>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</si>
  <si>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</si>
  <si>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</si>
  <si>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</si>
  <si>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</si>
  <si>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</si>
  <si>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</si>
  <si>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</si>
  <si>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</si>
  <si>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</si>
  <si>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</si>
  <si>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</si>
  <si>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</si>
  <si>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</si>
  <si>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</si>
  <si>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</si>
  <si>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</si>
  <si>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</si>
  <si>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</si>
  <si>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</si>
  <si>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</si>
  <si>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</si>
  <si>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</si>
  <si>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</si>
  <si>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</si>
  <si>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</si>
  <si>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</si>
  <si>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</si>
  <si>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</si>
  <si>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</si>
  <si>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</si>
  <si>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</si>
  <si>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</si>
  <si>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</si>
  <si>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</si>
  <si>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</si>
  <si>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</si>
  <si>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</si>
  <si>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</si>
  <si>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</si>
  <si>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</si>
  <si>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</si>
  <si>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</si>
  <si>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</si>
  <si>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</si>
  <si>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</si>
  <si>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</si>
  <si>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</si>
  <si>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</si>
  <si>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</si>
  <si>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</si>
  <si>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</si>
  <si>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</si>
  <si>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</si>
  <si>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</si>
  <si>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</si>
  <si>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</si>
  <si>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</si>
  <si>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</si>
  <si>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</si>
  <si>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</si>
  <si>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</si>
  <si>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</si>
  <si>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</si>
  <si>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</si>
  <si>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</si>
  <si>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</si>
  <si>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</si>
  <si>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</si>
  <si>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</si>
  <si>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</si>
  <si>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</si>
  <si>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</si>
  <si>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</si>
  <si>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</si>
  <si>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</si>
  <si>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</si>
  <si>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</si>
  <si>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</si>
  <si>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</si>
  <si>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</si>
  <si>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</si>
  <si>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</si>
  <si>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</si>
  <si>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</si>
  <si>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</si>
  <si>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</si>
  <si>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</si>
  <si>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</si>
  <si>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</si>
  <si>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</si>
  <si>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</si>
  <si>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</si>
  <si>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</si>
  <si>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</si>
  <si>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</si>
  <si>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</si>
  <si>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</si>
  <si>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</si>
  <si>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</si>
  <si>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</si>
  <si>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</si>
  <si>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</si>
  <si>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</si>
  <si>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</si>
  <si>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</si>
  <si>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</si>
  <si>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</si>
  <si>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</si>
  <si>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</si>
  <si>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</si>
  <si>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</si>
  <si>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</si>
  <si>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</si>
  <si>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</si>
  <si>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</si>
  <si>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</si>
  <si>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</si>
  <si>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</si>
  <si>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</si>
  <si>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</si>
  <si>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</si>
  <si>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</si>
  <si>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</si>
  <si>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</si>
  <si>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</si>
  <si>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</si>
  <si>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</si>
  <si>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</si>
  <si>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</si>
  <si>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</si>
  <si>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</si>
  <si>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</si>
  <si>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</si>
  <si>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</si>
  <si>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</si>
  <si>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</si>
  <si>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</si>
  <si>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</si>
  <si>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</si>
  <si>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</si>
  <si>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</si>
  <si>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</si>
  <si>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</si>
  <si>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</si>
  <si>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</si>
  <si>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</si>
  <si>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</si>
  <si>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</si>
  <si>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</si>
  <si>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</si>
  <si>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</si>
  <si>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</si>
  <si>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</si>
  <si>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</si>
  <si>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</si>
  <si>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</si>
  <si>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</si>
  <si>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</si>
  <si>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</si>
  <si>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</si>
  <si>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</si>
  <si>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</si>
  <si>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</si>
  <si>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</si>
  <si>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</si>
  <si>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</si>
  <si>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</si>
  <si>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</si>
  <si>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</si>
  <si>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</si>
  <si>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</si>
  <si>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</si>
  <si>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</si>
  <si>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</si>
  <si>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</si>
  <si>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</si>
  <si>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</si>
  <si>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</si>
  <si>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</si>
  <si>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</si>
  <si>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</si>
  <si>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</si>
  <si>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</si>
  <si>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</si>
  <si>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</si>
  <si>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</si>
  <si>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</si>
  <si>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</si>
  <si>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</si>
  <si>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</si>
  <si>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</si>
  <si>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</si>
  <si>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</si>
  <si>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</si>
  <si>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</si>
  <si>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</si>
  <si>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</si>
  <si>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</si>
  <si>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</si>
  <si>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</si>
  <si>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</si>
  <si>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</si>
  <si>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</si>
  <si>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</si>
  <si>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</si>
  <si>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</si>
  <si>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</si>
  <si>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</si>
  <si>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</si>
  <si>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</si>
  <si>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</si>
  <si>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</si>
  <si>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</si>
  <si>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</si>
  <si>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</si>
  <si>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</si>
  <si>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</si>
  <si>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</si>
  <si>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</si>
  <si>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</si>
  <si>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</si>
  <si>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</si>
  <si>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</si>
  <si>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</si>
  <si>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</si>
  <si>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</si>
  <si>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</si>
  <si>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</si>
  <si>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</si>
  <si>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</si>
  <si>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</si>
  <si>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</si>
  <si>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</si>
  <si>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</si>
  <si>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</si>
  <si>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</si>
  <si>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</si>
  <si>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</si>
  <si>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</si>
  <si>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</si>
  <si>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</si>
  <si>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</si>
  <si>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</si>
  <si>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</si>
  <si>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</si>
  <si>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</si>
  <si>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</si>
  <si>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</si>
  <si>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</si>
  <si>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</si>
  <si>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</si>
  <si>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</si>
  <si>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</si>
  <si>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</si>
  <si>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</si>
  <si>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</si>
  <si>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</si>
  <si>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</si>
  <si>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</si>
  <si>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</si>
  <si>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</si>
  <si>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</si>
  <si>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</si>
  <si>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</si>
  <si>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</si>
  <si>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</si>
  <si>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</si>
  <si>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</si>
  <si>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</si>
  <si>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</si>
  <si>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</si>
  <si>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</si>
  <si>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</si>
  <si>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</si>
  <si>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</si>
  <si>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</si>
  <si>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</si>
  <si>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</si>
  <si>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</si>
  <si>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</si>
  <si>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</si>
  <si>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</si>
  <si>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</si>
  <si>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</si>
  <si>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</si>
  <si>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</si>
  <si>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</si>
  <si>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</si>
  <si>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</si>
  <si>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</si>
  <si>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</si>
  <si>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</si>
  <si>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</si>
  <si>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</si>
  <si>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</si>
  <si>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</si>
  <si>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</si>
  <si>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</si>
  <si>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</si>
  <si>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</si>
  <si>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</si>
  <si>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</si>
  <si>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</si>
  <si>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</si>
  <si>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</si>
  <si>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</si>
  <si>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</si>
  <si>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</si>
  <si>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</si>
  <si>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</si>
  <si>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</si>
  <si>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</si>
  <si>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</si>
  <si>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</si>
  <si>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</si>
  <si>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</si>
  <si>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</si>
  <si>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</si>
  <si>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</si>
  <si>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</si>
  <si>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</si>
  <si>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</si>
  <si>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</si>
  <si>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</si>
  <si>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</si>
  <si>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</si>
  <si>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</si>
  <si>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</si>
  <si>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</si>
  <si>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</si>
  <si>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</si>
  <si>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</si>
  <si>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</si>
  <si>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</si>
  <si>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</si>
  <si>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</si>
  <si>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</si>
  <si>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</si>
  <si>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</si>
  <si>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</si>
  <si>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</si>
  <si>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</si>
  <si>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</si>
  <si>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</si>
  <si>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</si>
  <si>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</si>
  <si>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</si>
  <si>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</si>
  <si>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</si>
  <si>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</si>
  <si>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</si>
  <si>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</si>
  <si>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</si>
  <si>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</si>
  <si>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</si>
  <si>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</si>
  <si>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</si>
  <si>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</si>
  <si>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</si>
  <si>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</si>
  <si>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</si>
  <si>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</si>
  <si>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</si>
  <si>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</si>
  <si>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</si>
  <si>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</si>
  <si>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</si>
  <si>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</si>
  <si>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</si>
  <si>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</si>
  <si>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</si>
  <si>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</si>
  <si>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</si>
  <si>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</si>
  <si>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</si>
  <si>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</si>
  <si>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</si>
  <si>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</si>
  <si>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</si>
  <si>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</si>
  <si>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</si>
  <si>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</si>
  <si>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</si>
  <si>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</si>
  <si>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</si>
  <si>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</si>
  <si>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</si>
  <si>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</si>
  <si>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</si>
  <si>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</si>
  <si>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</si>
  <si>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</si>
  <si>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</si>
  <si>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</si>
  <si>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</si>
  <si>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</si>
  <si>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</si>
  <si>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</si>
  <si>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</si>
  <si>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</si>
  <si>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</si>
  <si>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</si>
  <si>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</si>
  <si>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</si>
  <si>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</si>
  <si>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</si>
  <si>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</si>
  <si>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</si>
  <si>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</si>
  <si>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</si>
  <si>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</si>
  <si>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</si>
  <si>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</si>
  <si>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</si>
  <si>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</si>
  <si>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</si>
  <si>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</si>
  <si>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</si>
  <si>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</si>
  <si>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</si>
  <si>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</si>
  <si>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</si>
  <si>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</si>
  <si>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</si>
  <si>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</si>
  <si>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</si>
  <si>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</si>
  <si>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</si>
  <si>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</si>
  <si>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</si>
  <si>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</si>
  <si>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</si>
  <si>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</si>
  <si>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</si>
  <si>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</si>
  <si>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</si>
  <si>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</si>
  <si>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</si>
  <si>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</si>
  <si>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</si>
  <si>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</si>
  <si>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</si>
  <si>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</si>
  <si>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</si>
  <si>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</si>
  <si>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</si>
  <si>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</si>
  <si>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</si>
  <si>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</si>
  <si>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</si>
  <si>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</si>
  <si>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</si>
  <si>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</si>
  <si>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</si>
  <si>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</si>
  <si>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</si>
  <si>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</si>
  <si>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</si>
  <si>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</si>
  <si>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</si>
  <si>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</si>
  <si>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</si>
  <si>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</si>
  <si>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</si>
  <si>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</si>
  <si>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</si>
  <si>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</si>
  <si>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</si>
  <si>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</si>
  <si>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</si>
  <si>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</si>
  <si>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</si>
  <si>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</si>
  <si>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</si>
  <si>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</si>
  <si>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</si>
  <si>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</si>
  <si>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</si>
  <si>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</si>
  <si>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</si>
  <si>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</si>
  <si>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</si>
  <si>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</si>
  <si>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</si>
  <si>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</si>
  <si>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</si>
  <si>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</si>
  <si>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</si>
  <si>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</si>
  <si>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</si>
  <si>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</si>
  <si>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</si>
  <si>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</si>
  <si>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</si>
  <si>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</si>
  <si>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</si>
  <si>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</si>
  <si>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</si>
  <si>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</si>
  <si>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</si>
  <si>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</si>
  <si>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</si>
  <si>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</si>
  <si>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</si>
  <si>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</si>
  <si>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</si>
  <si>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</si>
  <si>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</si>
  <si>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</si>
  <si>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</si>
  <si>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</si>
  <si>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</si>
  <si>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</si>
  <si>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</si>
  <si>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</si>
  <si>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</si>
  <si>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</si>
  <si>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</si>
  <si>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</si>
  <si>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</si>
  <si>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</si>
  <si>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</si>
  <si>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</si>
  <si>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</si>
  <si>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</si>
  <si>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</si>
  <si>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</si>
  <si>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</si>
  <si>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</si>
  <si>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</si>
  <si>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</si>
  <si>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</si>
  <si>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</si>
  <si>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</si>
  <si>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</si>
  <si>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</si>
  <si>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</si>
  <si>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</si>
  <si>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</si>
  <si>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</si>
  <si>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</si>
  <si>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</si>
  <si>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</si>
  <si>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</si>
  <si>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</si>
  <si>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</si>
  <si>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</si>
  <si>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</si>
  <si>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</si>
  <si>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</si>
  <si>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</si>
  <si>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</si>
  <si>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</si>
  <si>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</si>
  <si>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</si>
  <si>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</si>
  <si>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</si>
  <si>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</si>
  <si>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</si>
  <si>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</si>
  <si>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</si>
  <si>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</si>
  <si>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</si>
  <si>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</si>
  <si>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</si>
  <si>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</si>
  <si>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</si>
  <si>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</si>
  <si>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</si>
  <si>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</si>
  <si>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</si>
  <si>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</si>
  <si>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</si>
  <si>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</si>
  <si>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</si>
  <si>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</si>
  <si>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</si>
  <si>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</si>
  <si>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</si>
  <si>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</si>
  <si>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</si>
  <si>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</si>
  <si>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</si>
  <si>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</si>
  <si>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</si>
  <si>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</si>
  <si>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</si>
  <si>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</si>
  <si>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</si>
  <si>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</si>
  <si>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</si>
  <si>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</si>
  <si>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</si>
  <si>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</si>
  <si>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</si>
  <si>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</si>
  <si>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</si>
  <si>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</si>
  <si>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</si>
  <si>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</si>
  <si>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</si>
  <si>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</si>
  <si>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</si>
  <si>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</si>
  <si>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</si>
  <si>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</si>
  <si>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</si>
  <si>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</si>
  <si>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</si>
  <si>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</si>
  <si>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</si>
  <si>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</si>
  <si>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</si>
  <si>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</si>
  <si>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</si>
  <si>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</si>
  <si>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</si>
  <si>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</si>
  <si>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</si>
  <si>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</si>
  <si>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</si>
  <si>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</si>
  <si>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</si>
  <si>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</si>
  <si>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</si>
  <si>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</si>
  <si>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</si>
  <si>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</si>
  <si>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</si>
  <si>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</si>
  <si>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</si>
  <si>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</si>
  <si>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</si>
  <si>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</si>
  <si>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</si>
  <si>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</si>
  <si>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</si>
  <si>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</si>
  <si>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</si>
  <si>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</si>
  <si>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</si>
  <si>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</si>
  <si>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</si>
  <si>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</si>
  <si>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</si>
  <si>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</si>
  <si>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</si>
  <si>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</si>
  <si>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</si>
  <si>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</si>
  <si>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</si>
  <si>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</si>
  <si>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</si>
  <si>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</si>
  <si>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</si>
  <si>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</si>
  <si>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</si>
  <si>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</si>
  <si>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</si>
  <si>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</si>
  <si>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</si>
  <si>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</si>
  <si>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</si>
  <si>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</si>
  <si>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</si>
  <si>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</si>
  <si>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</si>
  <si>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</si>
  <si>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</si>
  <si>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</si>
  <si>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</si>
  <si>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</si>
  <si>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</si>
  <si>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</si>
  <si>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</si>
  <si>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</si>
  <si>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</si>
  <si>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</si>
  <si>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</si>
  <si>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</si>
  <si>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</si>
  <si>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</si>
  <si>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</si>
  <si>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</si>
  <si>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</si>
  <si>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</si>
  <si>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</si>
  <si>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</si>
  <si>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</si>
  <si>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</si>
  <si>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</si>
  <si>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</si>
  <si>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</si>
  <si>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</si>
  <si>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</si>
  <si>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</si>
  <si>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</si>
  <si>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</si>
  <si>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</si>
  <si>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</si>
  <si>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</si>
  <si>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</si>
  <si>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</si>
  <si>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</si>
  <si>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</si>
  <si>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</si>
  <si>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</si>
  <si>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</si>
  <si>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</si>
  <si>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</si>
  <si>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</si>
  <si>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</si>
  <si>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</si>
  <si>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</si>
  <si>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</si>
  <si>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</si>
  <si>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</si>
  <si>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</si>
  <si>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</si>
  <si>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</si>
  <si>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</si>
  <si>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</si>
  <si>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</si>
  <si>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</si>
  <si>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</si>
  <si>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</si>
  <si>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</si>
  <si>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</si>
  <si>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</si>
  <si>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</si>
  <si>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</si>
  <si>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</si>
  <si>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</si>
  <si>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</si>
  <si>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</si>
  <si>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</si>
  <si>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</si>
  <si>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</si>
  <si>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</si>
  <si>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</si>
  <si>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</si>
  <si>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</si>
  <si>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</si>
  <si>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</si>
  <si>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</si>
  <si>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</si>
  <si>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</si>
  <si>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</si>
  <si>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</si>
  <si>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</si>
  <si>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</si>
  <si>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</si>
  <si>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</si>
  <si>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</si>
  <si>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</si>
  <si>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</si>
  <si>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</si>
  <si>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</si>
  <si>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</si>
  <si>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</si>
  <si>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</si>
  <si>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</si>
  <si>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</si>
  <si>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</si>
  <si>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</si>
  <si>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</si>
  <si>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</si>
  <si>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</si>
  <si>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</si>
  <si>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</si>
  <si>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</si>
  <si>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</si>
  <si>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</si>
  <si>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</si>
  <si>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</si>
  <si>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</si>
  <si>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</si>
  <si>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</si>
  <si>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</si>
  <si>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</si>
  <si>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</si>
  <si>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</si>
  <si>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</si>
  <si>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</si>
  <si>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</si>
  <si>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</si>
  <si>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</si>
  <si>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</si>
  <si>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</si>
  <si>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</si>
  <si>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</si>
  <si>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</si>
  <si>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</si>
  <si>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</si>
  <si>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</si>
  <si>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</si>
  <si>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</si>
  <si>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</si>
  <si>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</si>
  <si>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</si>
  <si>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</si>
  <si>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</si>
  <si>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</si>
  <si>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</si>
  <si>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</si>
  <si>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</si>
  <si>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</si>
  <si>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</si>
  <si>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</si>
  <si>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</si>
  <si>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</si>
  <si>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</si>
  <si>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</si>
  <si>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</si>
  <si>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</si>
  <si>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</si>
  <si>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</si>
  <si>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</si>
  <si>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</si>
  <si>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</si>
  <si>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</si>
  <si>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</si>
  <si>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</si>
  <si>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</si>
  <si>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</si>
  <si>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</si>
  <si>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</si>
  <si>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</si>
  <si>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</si>
  <si>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</si>
  <si>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</si>
  <si>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</si>
  <si>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</si>
  <si>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</si>
  <si>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</si>
  <si>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</si>
  <si>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</si>
  <si>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</si>
  <si>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</si>
  <si>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</si>
  <si>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</si>
  <si>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</si>
  <si>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</si>
  <si>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</si>
  <si>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</si>
  <si>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</si>
  <si>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</si>
  <si>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</si>
  <si>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</si>
  <si>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</si>
  <si>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</si>
  <si>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</si>
  <si>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</si>
  <si>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</si>
  <si>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</si>
  <si>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</si>
  <si>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</si>
  <si>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</si>
  <si>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</si>
  <si>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</si>
  <si>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</si>
  <si>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</si>
  <si>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</si>
  <si>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</si>
  <si>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</si>
  <si>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</si>
  <si>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</si>
  <si>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</si>
  <si>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</si>
  <si>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</si>
  <si>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</si>
  <si>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</si>
  <si>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</si>
  <si>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</si>
  <si>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</si>
  <si>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</si>
  <si>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</si>
  <si>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</si>
  <si>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</si>
  <si>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</si>
  <si>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</si>
  <si>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</si>
  <si>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</si>
  <si>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</si>
  <si>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</si>
  <si>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</si>
  <si>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</si>
  <si>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</si>
  <si>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</si>
  <si>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</si>
  <si>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</si>
  <si>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</si>
  <si>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</si>
  <si>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</si>
  <si>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</si>
  <si>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</si>
  <si>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</si>
  <si>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</si>
  <si>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</si>
  <si>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</si>
  <si>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</si>
  <si>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</si>
  <si>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</si>
  <si>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</si>
  <si>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</si>
  <si>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</si>
  <si>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</si>
  <si>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</si>
  <si>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</si>
  <si>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</si>
  <si>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</si>
  <si>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</si>
  <si>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</si>
  <si>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</si>
  <si>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</si>
  <si>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</si>
  <si>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</si>
  <si>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</si>
  <si>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</si>
  <si>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</si>
  <si>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</si>
  <si>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</si>
  <si>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</si>
  <si>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</si>
  <si>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</si>
  <si>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</si>
  <si>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</si>
  <si>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</si>
  <si>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</si>
  <si>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</si>
  <si>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</si>
  <si>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</si>
  <si>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</si>
  <si>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</si>
  <si>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</si>
  <si>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</si>
  <si>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</si>
  <si>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</si>
  <si>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</si>
  <si>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</si>
  <si>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</si>
  <si>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</si>
  <si>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</si>
  <si>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</si>
  <si>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</si>
  <si>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</si>
  <si>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</si>
  <si>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</si>
  <si>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</si>
  <si>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</si>
  <si>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</si>
  <si>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</si>
  <si>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</si>
  <si>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</si>
  <si>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</si>
  <si>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</si>
  <si>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</si>
  <si>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</si>
  <si>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</si>
  <si>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</si>
  <si>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</si>
  <si>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</si>
  <si>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</si>
  <si>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</si>
  <si>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</si>
  <si>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</si>
  <si>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</si>
  <si>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</si>
  <si>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</si>
  <si>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</si>
  <si>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</si>
  <si>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</si>
  <si>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</si>
  <si>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</si>
  <si>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</si>
  <si>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</si>
  <si>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</si>
  <si>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</si>
  <si>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</si>
  <si>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</si>
  <si>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</si>
  <si>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</si>
  <si>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</si>
  <si>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</si>
  <si>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</si>
  <si>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</si>
  <si>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</si>
  <si>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</si>
  <si>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</si>
  <si>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</si>
  <si>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</si>
  <si>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</si>
  <si>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</si>
  <si>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</si>
  <si>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</si>
  <si>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</si>
  <si>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</si>
  <si>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</si>
  <si>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</si>
  <si>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</si>
  <si>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</si>
  <si>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</si>
  <si>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</si>
  <si>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</si>
  <si>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</si>
  <si>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</si>
  <si>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</si>
  <si>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</si>
  <si>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</si>
  <si>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</si>
  <si>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</si>
  <si>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</si>
  <si>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</si>
  <si>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</si>
  <si>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</si>
  <si>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</si>
  <si>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</si>
  <si>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</si>
  <si>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</si>
  <si>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</si>
  <si>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</si>
  <si>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</si>
  <si>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</si>
  <si>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</si>
  <si>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</si>
  <si>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</si>
  <si>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</si>
  <si>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</si>
  <si>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</si>
  <si>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</si>
  <si>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</si>
  <si>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</si>
  <si>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</si>
  <si>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</si>
  <si>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</si>
  <si>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</si>
  <si>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</si>
  <si>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</si>
  <si>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</si>
  <si>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</si>
  <si>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</si>
  <si>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</si>
  <si>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</si>
  <si>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</si>
  <si>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</si>
  <si>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</si>
  <si>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</si>
  <si>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</si>
  <si>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</si>
  <si>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</si>
  <si>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</si>
  <si>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</si>
  <si>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</si>
  <si>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</si>
  <si>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</si>
  <si>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</si>
  <si>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</si>
  <si>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</si>
  <si>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</si>
  <si>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</si>
  <si>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</si>
  <si>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</si>
  <si>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</si>
  <si>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</si>
  <si>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</si>
  <si>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</si>
  <si>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</si>
  <si>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</si>
  <si>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</si>
  <si>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</si>
  <si>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</si>
  <si>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</si>
  <si>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</si>
  <si>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</si>
  <si>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</si>
  <si>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</si>
  <si>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</si>
  <si>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</si>
  <si>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</si>
  <si>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</si>
  <si>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</si>
  <si>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</si>
  <si>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</si>
  <si>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</si>
  <si>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</si>
  <si>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</si>
  <si>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</si>
  <si>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</si>
  <si>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</si>
  <si>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</si>
  <si>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</si>
  <si>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</si>
  <si>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</si>
  <si>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</si>
  <si>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</si>
  <si>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</si>
  <si>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</si>
  <si>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</si>
  <si>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</si>
  <si>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</si>
  <si>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</si>
  <si>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</si>
  <si>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</si>
  <si>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</si>
  <si>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</si>
  <si>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</si>
  <si>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</si>
  <si>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</si>
  <si>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</si>
  <si>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</si>
  <si>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</si>
  <si>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</si>
  <si>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</si>
  <si>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</si>
  <si>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</si>
  <si>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</si>
  <si>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</si>
  <si>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</si>
  <si>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</si>
  <si>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</si>
  <si>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</si>
  <si>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</si>
  <si>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</si>
  <si>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</si>
  <si>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</si>
  <si>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</si>
  <si>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</si>
  <si>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</si>
  <si>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</si>
  <si>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</si>
  <si>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</si>
  <si>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</si>
  <si>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</si>
  <si>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</si>
  <si>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</si>
  <si>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</si>
  <si>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</si>
  <si>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</si>
  <si>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</si>
  <si>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</si>
  <si>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</si>
  <si>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</si>
  <si>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</si>
  <si>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</si>
  <si>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</si>
  <si>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</si>
  <si>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</si>
  <si>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</si>
  <si>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</si>
  <si>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</si>
  <si>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</si>
  <si>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</si>
  <si>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</si>
  <si>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</si>
  <si>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</si>
  <si>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</si>
  <si>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</si>
  <si>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</si>
  <si>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</si>
  <si>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</si>
  <si>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</si>
  <si>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</si>
  <si>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</si>
  <si>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</si>
  <si>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</si>
  <si>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</si>
  <si>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</si>
  <si>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</si>
  <si>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</si>
  <si>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</si>
  <si>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</si>
  <si>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</si>
  <si>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</si>
  <si>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</si>
  <si>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</si>
  <si>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</si>
  <si>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</si>
  <si>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</si>
  <si>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</si>
  <si>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</si>
  <si>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</si>
  <si>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</si>
  <si>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</si>
  <si>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</si>
  <si>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</si>
  <si>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</si>
  <si>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</si>
  <si>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</si>
  <si>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</si>
  <si>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</si>
  <si>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</si>
  <si>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</si>
  <si>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</si>
  <si>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</si>
  <si>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</si>
  <si>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</si>
  <si>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</si>
  <si>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</si>
  <si>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</si>
  <si>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</si>
  <si>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</si>
  <si>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</si>
  <si>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</si>
  <si>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</si>
  <si>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</si>
  <si>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</si>
  <si>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</si>
  <si>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</si>
  <si>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</si>
  <si>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</si>
  <si>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</si>
  <si>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</si>
  <si>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</si>
  <si>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</si>
  <si>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</si>
  <si>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</si>
  <si>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</si>
  <si>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</si>
  <si>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</si>
  <si>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</si>
  <si>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</si>
  <si>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</si>
  <si>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</si>
  <si>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</si>
  <si>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</si>
  <si>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</si>
  <si>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</si>
  <si>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</si>
  <si>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</si>
  <si>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</si>
  <si>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</si>
  <si>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</si>
  <si>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</si>
  <si>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</si>
  <si>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</si>
  <si>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</si>
  <si>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</si>
  <si>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</si>
  <si>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</si>
  <si>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</si>
  <si>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</si>
  <si>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</si>
  <si>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</si>
  <si>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</si>
  <si>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</si>
  <si>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</si>
  <si>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</si>
  <si>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</si>
  <si>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</si>
  <si>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</si>
  <si>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</si>
  <si>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</si>
  <si>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</si>
  <si>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</si>
  <si>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</si>
  <si>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</si>
  <si>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</si>
  <si>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</si>
  <si>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</si>
  <si>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</si>
  <si>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</si>
  <si>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</si>
  <si>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</si>
  <si>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</si>
  <si>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</si>
  <si>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</si>
  <si>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</si>
  <si>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</si>
  <si>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</si>
  <si>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</si>
  <si>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</si>
  <si>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</si>
  <si>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</si>
  <si>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</si>
  <si>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</si>
  <si>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</si>
  <si>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</si>
  <si>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</si>
  <si>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</si>
  <si>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</si>
  <si>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</si>
  <si>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</si>
  <si>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</si>
  <si>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</si>
  <si>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</si>
  <si>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</si>
  <si>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</si>
  <si>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</si>
  <si>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</si>
  <si>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</si>
  <si>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</si>
  <si>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</si>
  <si>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</si>
  <si>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</si>
  <si>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</si>
  <si>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</si>
  <si>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</si>
  <si>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</si>
  <si>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</si>
  <si>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</si>
  <si>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</si>
  <si>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</si>
  <si>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</si>
  <si>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</si>
  <si>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</si>
  <si>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</si>
  <si>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</si>
  <si>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</si>
  <si>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</si>
  <si>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</si>
  <si>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</si>
  <si>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</si>
  <si>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</si>
  <si>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</si>
  <si>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</si>
  <si>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</si>
  <si>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</si>
  <si>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</si>
  <si>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</si>
  <si>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</si>
  <si>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</si>
  <si>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</si>
  <si>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</si>
  <si>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</si>
  <si>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</si>
  <si>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</si>
  <si>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</si>
  <si>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</si>
  <si>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</si>
  <si>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</si>
  <si>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</si>
  <si>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</si>
  <si>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</si>
  <si>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</si>
  <si>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</si>
  <si>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</si>
  <si>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</si>
  <si>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</si>
  <si>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</si>
  <si>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</si>
  <si>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</si>
  <si>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</si>
  <si>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</si>
  <si>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</si>
  <si>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</si>
  <si>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</si>
  <si>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</si>
  <si>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</si>
  <si>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</si>
  <si>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</si>
  <si>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</si>
  <si>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</si>
  <si>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</si>
  <si>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</si>
  <si>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</si>
  <si>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</si>
  <si>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</si>
  <si>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</si>
  <si>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</si>
  <si>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</si>
  <si>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</si>
  <si>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</si>
  <si>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</si>
  <si>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</si>
  <si>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</si>
  <si>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</si>
  <si>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</si>
  <si>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</si>
  <si>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</si>
  <si>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</si>
  <si>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</si>
  <si>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</si>
  <si>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</si>
  <si>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</si>
  <si>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</si>
  <si>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</si>
  <si>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</si>
  <si>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</si>
  <si>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</si>
  <si>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</si>
  <si>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</si>
  <si>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</si>
  <si>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</si>
  <si>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</si>
  <si>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</si>
  <si>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</si>
  <si>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</si>
  <si>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</si>
  <si>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</si>
  <si>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</si>
  <si>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</si>
  <si>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</si>
  <si>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</si>
  <si>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</si>
  <si>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</si>
  <si>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</si>
  <si>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</si>
  <si>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</si>
  <si>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</si>
  <si>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</si>
  <si>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</si>
  <si>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</si>
  <si>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</si>
  <si>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</si>
  <si>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</si>
  <si>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</si>
  <si>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</si>
  <si>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</si>
  <si>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</si>
  <si>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</si>
  <si>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</si>
  <si>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</si>
  <si>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</si>
  <si>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</si>
  <si>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</si>
  <si>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</si>
  <si>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</si>
  <si>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</si>
  <si>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</si>
  <si>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</si>
  <si>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</si>
  <si>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</si>
  <si>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</si>
  <si>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</si>
  <si>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</si>
  <si>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</si>
  <si>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</si>
  <si>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</si>
  <si>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</si>
  <si>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</si>
  <si>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</si>
  <si>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</si>
  <si>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</si>
  <si>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</si>
  <si>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</si>
  <si>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</si>
  <si>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</si>
  <si>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</si>
  <si>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</si>
  <si>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</si>
  <si>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</si>
  <si>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</si>
  <si>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</si>
  <si>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</si>
  <si>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</si>
  <si>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</si>
  <si>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</si>
  <si>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</si>
  <si>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</si>
  <si>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</si>
  <si>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</si>
  <si>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</si>
  <si>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</si>
  <si>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</si>
  <si>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</si>
  <si>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</si>
  <si>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</si>
  <si>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</si>
  <si>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</si>
  <si>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</si>
  <si>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</si>
  <si>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</si>
  <si>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</si>
  <si>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</si>
  <si>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</si>
  <si>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</si>
  <si>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</si>
  <si>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</si>
  <si>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</si>
  <si>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</si>
  <si>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</si>
  <si>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</si>
  <si>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</si>
  <si>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</si>
  <si>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</si>
  <si>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</si>
  <si>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</si>
  <si>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</si>
  <si>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</si>
  <si>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</si>
  <si>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</si>
  <si>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</si>
  <si>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</si>
  <si>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</si>
  <si>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</si>
  <si>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</si>
  <si>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</si>
  <si>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</si>
  <si>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</si>
  <si>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</si>
  <si>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</si>
  <si>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</si>
  <si>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</si>
  <si>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</si>
  <si>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</si>
  <si>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</si>
  <si>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</si>
  <si>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</si>
  <si>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</si>
  <si>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</si>
  <si>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</si>
  <si>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</si>
  <si>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</si>
  <si>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</si>
  <si>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</si>
  <si>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</si>
  <si>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</si>
  <si>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</si>
  <si>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</si>
  <si>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</si>
  <si>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</si>
  <si>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</si>
  <si>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</si>
  <si>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</si>
  <si>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</si>
  <si>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</si>
  <si>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</si>
  <si>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</si>
  <si>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</si>
  <si>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</si>
  <si>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</si>
  <si>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</si>
  <si>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</si>
  <si>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</si>
  <si>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</si>
  <si>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</si>
  <si>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</si>
  <si>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</si>
  <si>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</si>
  <si>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</si>
  <si>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</si>
  <si>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</si>
  <si>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</si>
  <si>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</si>
  <si>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</si>
  <si>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</si>
  <si>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</si>
  <si>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</si>
  <si>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</si>
  <si>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</si>
  <si>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</si>
  <si>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</si>
  <si>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</si>
  <si>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</si>
  <si>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</si>
  <si>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</si>
  <si>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</si>
  <si>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</si>
  <si>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</si>
  <si>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</si>
  <si>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</si>
  <si>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</si>
  <si>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</si>
  <si>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</si>
  <si>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</si>
  <si>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</si>
  <si>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</si>
  <si>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</si>
  <si>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</si>
  <si>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</si>
  <si>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</si>
  <si>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</si>
  <si>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</si>
  <si>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</si>
  <si>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</si>
  <si>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</si>
  <si>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</si>
  <si>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</si>
  <si>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</si>
  <si>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</si>
  <si>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</si>
  <si>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</si>
  <si>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</si>
  <si>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</si>
  <si>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</si>
  <si>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</si>
  <si>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</si>
  <si>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</si>
  <si>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</si>
  <si>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</si>
  <si>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</si>
  <si>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</si>
  <si>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</si>
  <si>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</si>
  <si>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</si>
  <si>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</si>
  <si>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</si>
  <si>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</si>
  <si>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</si>
  <si>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</si>
  <si>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</si>
  <si>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</si>
  <si>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</si>
  <si>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</si>
  <si>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</si>
  <si>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</si>
  <si>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</si>
  <si>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</si>
  <si>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</si>
  <si>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</si>
  <si>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</si>
  <si>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</si>
  <si>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</si>
  <si>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</si>
  <si>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</si>
  <si>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</si>
  <si>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</si>
  <si>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</si>
  <si>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</si>
  <si>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</si>
  <si>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</si>
  <si>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</si>
  <si>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</si>
  <si>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</si>
  <si>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</si>
  <si>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</si>
  <si>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</si>
  <si>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</si>
  <si>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</si>
  <si>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</si>
  <si>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</si>
  <si>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</si>
  <si>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</si>
  <si>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</si>
  <si>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</si>
  <si>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</si>
  <si>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</si>
  <si>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</si>
  <si>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</si>
  <si>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</si>
  <si>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</si>
  <si>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</si>
  <si>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</si>
  <si>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</si>
  <si>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</si>
  <si>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</si>
  <si>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</si>
  <si>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</si>
  <si>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</si>
  <si>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</si>
  <si>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</si>
  <si>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</si>
  <si>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</si>
  <si>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</si>
  <si>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</si>
  <si>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</si>
  <si>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</si>
  <si>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</si>
  <si>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</si>
  <si>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</si>
  <si>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</si>
  <si>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</si>
  <si>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</si>
  <si>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</si>
  <si>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</si>
  <si>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</si>
  <si>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</si>
  <si>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</si>
  <si>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</si>
  <si>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</si>
  <si>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</si>
  <si>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</si>
  <si>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</si>
  <si>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</si>
  <si>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</si>
  <si>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</si>
  <si>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</si>
  <si>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</si>
  <si>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</si>
  <si>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</si>
  <si>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</si>
  <si>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</si>
  <si>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</si>
  <si>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</si>
  <si>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</si>
  <si>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</si>
  <si>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</si>
  <si>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</si>
  <si>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</si>
  <si>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</si>
  <si>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</si>
  <si>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</si>
  <si>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</si>
  <si>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</si>
  <si>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</si>
  <si>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</si>
  <si>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</si>
  <si>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</si>
  <si>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</si>
  <si>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</si>
  <si>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</si>
  <si>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</si>
  <si>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</si>
  <si>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</si>
  <si>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</si>
  <si>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</si>
  <si>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</si>
  <si>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</si>
  <si>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</si>
  <si>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</si>
  <si>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</si>
  <si>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</si>
  <si>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</si>
  <si>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</si>
  <si>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</si>
  <si>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</si>
  <si>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</si>
  <si>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</si>
  <si>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</si>
  <si>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</si>
  <si>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</si>
  <si>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</si>
  <si>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</si>
  <si>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</si>
  <si>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</si>
  <si>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</si>
  <si>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</si>
  <si>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</si>
  <si>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</si>
  <si>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</si>
  <si>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</si>
  <si>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</si>
  <si>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</si>
  <si>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</si>
  <si>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</si>
  <si>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</si>
  <si>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</si>
  <si>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</si>
  <si>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</si>
  <si>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</si>
  <si>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</si>
  <si>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</si>
  <si>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</si>
  <si>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</si>
  <si>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</si>
  <si>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</si>
  <si>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</si>
  <si>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</si>
  <si>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</si>
  <si>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</si>
  <si>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</si>
  <si>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</si>
  <si>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</si>
  <si>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</si>
  <si>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</si>
  <si>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</si>
  <si>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</si>
  <si>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</si>
  <si>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</si>
  <si>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</si>
  <si>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</si>
  <si>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</si>
  <si>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</si>
  <si>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</si>
  <si>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</si>
  <si>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</si>
  <si>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</si>
  <si>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</si>
  <si>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</si>
  <si>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</si>
  <si>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</si>
  <si>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</si>
  <si>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</si>
  <si>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</si>
  <si>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</si>
  <si>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</si>
  <si>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</si>
  <si>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</si>
  <si>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</si>
  <si>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</si>
  <si>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</si>
  <si>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</si>
  <si>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</si>
  <si>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</si>
  <si>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</si>
  <si>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</si>
  <si>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</si>
  <si>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</si>
  <si>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</si>
  <si>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</si>
  <si>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</si>
  <si>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</si>
  <si>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</si>
  <si>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</si>
  <si>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</si>
  <si>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</si>
  <si>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</si>
  <si>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</si>
  <si>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</si>
  <si>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</si>
  <si>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</si>
  <si>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</si>
  <si>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</si>
  <si>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</si>
  <si>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</si>
  <si>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</si>
  <si>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</si>
  <si>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</si>
  <si>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</si>
  <si>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</si>
  <si>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</si>
  <si>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</si>
  <si>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</si>
  <si>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</si>
  <si>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</si>
  <si>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</si>
  <si>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</si>
  <si>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</si>
  <si>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</si>
  <si>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</si>
  <si>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</si>
  <si>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</si>
  <si>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</si>
  <si>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</si>
  <si>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</si>
  <si>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</si>
  <si>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</si>
  <si>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</si>
  <si>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</si>
  <si>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</si>
  <si>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</si>
  <si>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</si>
  <si>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</si>
  <si>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</si>
  <si>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</si>
  <si>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</si>
  <si>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</si>
  <si>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</si>
  <si>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</si>
  <si>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</si>
  <si>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</si>
  <si>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</si>
  <si>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</si>
  <si>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</si>
  <si>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</si>
  <si>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</si>
  <si>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</si>
  <si>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</si>
  <si>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</si>
  <si>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</si>
  <si>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</si>
  <si>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</si>
  <si>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</si>
  <si>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</si>
  <si>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</si>
  <si>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</si>
  <si>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</si>
  <si>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</si>
  <si>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</si>
  <si>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</si>
  <si>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</si>
  <si>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</si>
  <si>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</si>
  <si>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</si>
  <si>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</si>
  <si>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</si>
  <si>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</si>
  <si>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</si>
  <si>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</si>
  <si>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</si>
  <si>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</si>
  <si>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</si>
  <si>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</si>
  <si>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</si>
  <si>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</si>
  <si>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</si>
  <si>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</si>
  <si>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</si>
  <si>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</si>
  <si>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</si>
  <si>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</si>
  <si>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</si>
  <si>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</si>
  <si>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</si>
  <si>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</si>
  <si>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</si>
  <si>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</si>
  <si>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</si>
  <si>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</si>
  <si>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</si>
  <si>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</si>
  <si>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</si>
  <si>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</si>
  <si>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</si>
  <si>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</si>
  <si>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</si>
  <si>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</si>
  <si>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</si>
  <si>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</si>
  <si>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</si>
  <si>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</si>
  <si>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</si>
  <si>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</si>
  <si>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</si>
  <si>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</si>
  <si>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</si>
  <si>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</si>
  <si>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</si>
  <si>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</si>
  <si>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</si>
  <si>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</si>
  <si>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</si>
  <si>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</si>
  <si>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</si>
  <si>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</si>
  <si>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</si>
  <si>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</si>
  <si>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</si>
  <si>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</si>
  <si>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</si>
  <si>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</si>
  <si>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</si>
  <si>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</si>
  <si>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</si>
  <si>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</si>
  <si>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</si>
  <si>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</si>
  <si>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</si>
  <si>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</si>
  <si>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</si>
  <si>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</si>
  <si>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</si>
  <si>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</si>
  <si>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</si>
  <si>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</si>
  <si>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</si>
  <si>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</si>
  <si>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</si>
  <si>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</si>
  <si>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</si>
  <si>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</si>
  <si>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</si>
  <si>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</si>
  <si>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</si>
  <si>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</si>
  <si>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</si>
  <si>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</si>
  <si>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</si>
  <si>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</si>
  <si>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</si>
  <si>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</si>
  <si>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</si>
  <si>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</si>
  <si>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</si>
  <si>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</si>
  <si>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</si>
  <si>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</si>
  <si>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</si>
  <si>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</si>
  <si>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</si>
  <si>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</si>
  <si>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</si>
  <si>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</si>
  <si>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</si>
  <si>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</si>
  <si>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</si>
  <si>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</si>
  <si>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</si>
  <si>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</si>
  <si>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</si>
  <si>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</si>
  <si>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</si>
  <si>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</si>
  <si>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</si>
  <si>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</si>
  <si>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</si>
  <si>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</si>
  <si>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</si>
  <si>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</si>
  <si>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</si>
  <si>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</si>
  <si>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</si>
  <si>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</si>
  <si>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</si>
  <si>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</si>
  <si>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</si>
  <si>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</si>
  <si>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</si>
  <si>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</si>
  <si>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</si>
  <si>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</si>
  <si>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</si>
  <si>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</si>
  <si>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</si>
  <si>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</si>
  <si>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</si>
  <si>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</si>
  <si>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</si>
  <si>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</si>
  <si>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</si>
  <si>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</si>
  <si>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</si>
  <si>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</si>
  <si>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</si>
  <si>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</si>
  <si>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</si>
  <si>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</si>
  <si>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</si>
  <si>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</si>
  <si>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</si>
  <si>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</si>
  <si>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</si>
  <si>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</si>
  <si>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</si>
  <si>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</si>
  <si>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</si>
  <si>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</si>
  <si>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</si>
  <si>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</si>
  <si>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</si>
  <si>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</si>
  <si>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</si>
  <si>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</si>
  <si>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</si>
  <si>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</si>
  <si>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</si>
  <si>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</si>
  <si>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</si>
  <si>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</si>
  <si>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</si>
  <si>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</si>
  <si>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</si>
  <si>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</si>
  <si>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</si>
  <si>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</si>
  <si>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</si>
  <si>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</si>
  <si>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</si>
  <si>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</si>
  <si>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</si>
  <si>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</si>
  <si>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</si>
  <si>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</si>
  <si>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</si>
  <si>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</si>
  <si>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</si>
  <si>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</si>
  <si>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</si>
  <si>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</si>
  <si>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</si>
  <si>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</si>
  <si>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</si>
  <si>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</si>
  <si>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</si>
  <si>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</si>
  <si>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</si>
  <si>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</si>
  <si>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</si>
  <si>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</si>
  <si>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</si>
  <si>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</si>
  <si>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</si>
  <si>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</si>
  <si>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</si>
  <si>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</si>
  <si>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</si>
  <si>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</si>
  <si>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</si>
  <si>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</si>
  <si>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</si>
  <si>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</si>
  <si>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</si>
  <si>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</si>
  <si>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</si>
  <si>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</si>
  <si>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</si>
  <si>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</si>
  <si>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</si>
  <si>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</si>
  <si>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</si>
  <si>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</si>
  <si>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</si>
  <si>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</si>
  <si>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</si>
  <si>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</si>
  <si>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</si>
  <si>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</si>
  <si>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</si>
  <si>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</si>
  <si>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</si>
  <si>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</si>
  <si>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</si>
  <si>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</si>
  <si>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</si>
  <si>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</si>
  <si>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</si>
  <si>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</si>
  <si>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</si>
  <si>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</si>
  <si>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</si>
  <si>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</si>
  <si>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</si>
  <si>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</si>
  <si>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</si>
  <si>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</si>
  <si>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</si>
  <si>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</si>
  <si>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</si>
  <si>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</si>
  <si>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</si>
  <si>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</si>
  <si>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</si>
  <si>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</si>
  <si>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</si>
  <si>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</si>
  <si>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</si>
  <si>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</si>
  <si>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</si>
  <si>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</si>
  <si>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</si>
  <si>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</si>
  <si>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</si>
  <si>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</si>
  <si>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</si>
  <si>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</si>
  <si>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</si>
  <si>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</si>
  <si>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</si>
  <si>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</si>
  <si>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</si>
  <si>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</si>
  <si>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</si>
  <si>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</si>
  <si>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</si>
  <si>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</si>
  <si>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</si>
  <si>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</si>
  <si>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</si>
  <si>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</si>
  <si>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</si>
  <si>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</si>
  <si>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</si>
  <si>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</si>
  <si>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</si>
  <si>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</si>
  <si>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</si>
  <si>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</si>
  <si>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</si>
  <si>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</si>
  <si>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</si>
  <si>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</si>
  <si>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</si>
  <si>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</si>
  <si>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</si>
  <si>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</si>
  <si>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</si>
  <si>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</si>
  <si>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</si>
  <si>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</si>
  <si>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</si>
  <si>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</si>
  <si>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</si>
  <si>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</si>
  <si>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</si>
  <si>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</si>
  <si>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</si>
  <si>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</si>
  <si>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</si>
  <si>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</si>
  <si>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</si>
  <si>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</si>
  <si>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</si>
  <si>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</si>
  <si>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</si>
  <si>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</si>
  <si>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</si>
  <si>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</si>
  <si>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</si>
  <si>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</si>
  <si>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</si>
  <si>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</si>
  <si>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</si>
  <si>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</si>
  <si>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</si>
  <si>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</si>
  <si>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</si>
  <si>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</si>
  <si>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</si>
  <si>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</si>
  <si>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</si>
  <si>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</si>
  <si>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</si>
  <si>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</si>
  <si>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</si>
  <si>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</si>
  <si>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</si>
  <si>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</si>
  <si>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</si>
  <si>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</si>
  <si>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</si>
  <si>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</si>
  <si>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</si>
  <si>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</si>
  <si>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</si>
  <si>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</si>
  <si>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</si>
  <si>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</si>
  <si>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</si>
  <si>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</si>
  <si>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</si>
  <si>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</si>
  <si>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</si>
  <si>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</si>
  <si>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</si>
  <si>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</si>
  <si>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</si>
  <si>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</si>
  <si>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</si>
  <si>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</si>
  <si>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</si>
  <si>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</si>
  <si>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</si>
  <si>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</si>
  <si>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</si>
  <si>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</si>
  <si>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</si>
  <si>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</si>
  <si>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</si>
  <si>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</si>
  <si>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</si>
  <si>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</si>
  <si>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</si>
  <si>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</si>
  <si>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</si>
  <si>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</si>
  <si>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</si>
  <si>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</si>
  <si>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</si>
  <si>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</si>
  <si>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</si>
  <si>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</si>
  <si>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</si>
  <si>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</si>
  <si>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</si>
  <si>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</si>
  <si>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</si>
  <si>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</si>
  <si>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</si>
  <si>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</si>
  <si>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</si>
  <si>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</si>
  <si>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</si>
  <si>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</si>
  <si>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</si>
  <si>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</si>
  <si>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</si>
  <si>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</si>
  <si>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</si>
  <si>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</si>
  <si>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</si>
  <si>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</si>
  <si>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</si>
  <si>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</si>
  <si>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</si>
  <si>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</si>
  <si>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</si>
  <si>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</si>
  <si>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</si>
  <si>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</si>
  <si>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</si>
  <si>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</si>
  <si>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</si>
  <si>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</si>
  <si>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</si>
  <si>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</si>
  <si>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</si>
  <si>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</si>
  <si>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</si>
  <si>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</si>
  <si>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</si>
  <si>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</si>
  <si>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</si>
  <si>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</si>
  <si>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</si>
  <si>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</si>
  <si>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</si>
  <si>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</si>
  <si>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</si>
  <si>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</si>
  <si>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</si>
  <si>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</si>
  <si>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</si>
  <si>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</si>
  <si>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</si>
  <si>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</si>
  <si>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</si>
  <si>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</si>
  <si>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</si>
  <si>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</si>
  <si>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</si>
  <si>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</si>
  <si>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</si>
  <si>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</si>
  <si>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</si>
  <si>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</si>
  <si>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</si>
  <si>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</si>
  <si>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</si>
  <si>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</si>
  <si>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</si>
  <si>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</si>
  <si>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</si>
  <si>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</si>
  <si>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</si>
  <si>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</si>
  <si>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</si>
  <si>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</si>
  <si>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</si>
  <si>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</si>
  <si>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</si>
  <si>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</si>
  <si>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</si>
  <si>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</si>
  <si>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</si>
  <si>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</si>
  <si>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</si>
  <si>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</si>
  <si>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</si>
  <si>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</si>
  <si>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</si>
  <si>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</si>
  <si>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</si>
  <si>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</si>
  <si>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</si>
  <si>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</si>
  <si>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</si>
  <si>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</si>
  <si>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</si>
  <si>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</si>
  <si>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</si>
  <si>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</si>
  <si>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</si>
  <si>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</si>
  <si>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</si>
  <si>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</si>
  <si>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</si>
  <si>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</si>
  <si>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</si>
  <si>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</si>
  <si>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</si>
  <si>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</si>
  <si>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</si>
  <si>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</si>
  <si>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</si>
  <si>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</si>
  <si>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</si>
  <si>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</si>
  <si>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</si>
  <si>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</si>
  <si>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</si>
  <si>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</si>
  <si>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</si>
  <si>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</si>
  <si>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</si>
  <si>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</si>
  <si>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</si>
  <si>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</si>
  <si>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</si>
  <si>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</si>
  <si>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</si>
  <si>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</si>
  <si>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</si>
  <si>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</si>
  <si>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</si>
  <si>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</si>
  <si>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</si>
  <si>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</si>
  <si>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</si>
  <si>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</si>
  <si>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</si>
  <si>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</si>
  <si>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</si>
  <si>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</si>
  <si>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</si>
  <si>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</si>
  <si>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</si>
  <si>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</si>
  <si>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</si>
  <si>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</si>
  <si>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</si>
  <si>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</si>
  <si>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</si>
  <si>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</si>
  <si>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</si>
  <si>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</si>
  <si>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</si>
  <si>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</si>
  <si>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</si>
  <si>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</si>
  <si>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</si>
  <si>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</si>
  <si>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</si>
  <si>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</si>
  <si>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</si>
  <si>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</si>
  <si>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</si>
  <si>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</si>
  <si>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</si>
  <si>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</si>
  <si>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</si>
  <si>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</si>
  <si>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</si>
  <si>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</si>
  <si>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</si>
  <si>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</si>
  <si>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</si>
  <si>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</si>
  <si>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</si>
  <si>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</si>
  <si>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</si>
  <si>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</si>
  <si>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</si>
  <si>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</si>
  <si>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</si>
  <si>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</si>
  <si>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</si>
  <si>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</si>
  <si>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</si>
  <si>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</si>
  <si>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</si>
  <si>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</si>
  <si>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</si>
  <si>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</si>
  <si>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</si>
  <si>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</si>
  <si>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</si>
  <si>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</si>
  <si>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</si>
  <si>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</si>
  <si>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</si>
  <si>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</si>
  <si>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</si>
  <si>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</si>
  <si>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</si>
  <si>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</si>
  <si>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</si>
  <si>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</si>
  <si>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</si>
  <si>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</si>
  <si>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</si>
  <si>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</si>
  <si>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</si>
  <si>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</si>
  <si>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</si>
  <si>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</si>
  <si>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</si>
  <si>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</si>
  <si>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</si>
  <si>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</si>
  <si>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</si>
  <si>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</si>
  <si>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</si>
  <si>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</si>
  <si>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</si>
  <si>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</si>
  <si>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</si>
  <si>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</si>
  <si>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</si>
  <si>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</si>
  <si>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</si>
  <si>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</si>
  <si>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</si>
  <si>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</si>
  <si>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</si>
  <si>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</si>
  <si>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</si>
  <si>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</si>
  <si>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</si>
  <si>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</si>
  <si>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</si>
  <si>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</si>
  <si>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</si>
  <si>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</si>
  <si>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</si>
  <si>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</si>
  <si>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</si>
  <si>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</si>
  <si>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</si>
  <si>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</si>
  <si>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</si>
  <si>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</si>
  <si>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</si>
  <si>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</si>
  <si>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</si>
  <si>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</si>
  <si>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</si>
  <si>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</si>
  <si>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</si>
  <si>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</si>
  <si>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</si>
  <si>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</si>
  <si>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</si>
  <si>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</si>
  <si>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</si>
  <si>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</si>
  <si>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</si>
  <si>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</si>
  <si>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</si>
  <si>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</si>
  <si>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</si>
  <si>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</si>
  <si>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</si>
  <si>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</si>
  <si>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</si>
  <si>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</si>
  <si>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</si>
  <si>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</si>
  <si>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</si>
  <si>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</si>
  <si>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</si>
  <si>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</si>
  <si>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</si>
  <si>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</si>
  <si>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</si>
  <si>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</si>
  <si>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</si>
  <si>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</si>
  <si>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</si>
  <si>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</si>
  <si>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</si>
  <si>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</si>
  <si>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</si>
  <si>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</si>
  <si>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</si>
  <si>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</si>
  <si>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</si>
  <si>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</si>
  <si>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</si>
  <si>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</si>
  <si>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</si>
  <si>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</si>
  <si>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</si>
  <si>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</si>
  <si>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</si>
  <si>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</si>
  <si>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</si>
  <si>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</si>
  <si>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</si>
  <si>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</si>
  <si>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</si>
  <si>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</si>
  <si>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</si>
  <si>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</si>
  <si>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</si>
  <si>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</si>
  <si>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</si>
  <si>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</si>
  <si>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</si>
  <si>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</si>
  <si>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</si>
  <si>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</si>
  <si>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</si>
  <si>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</si>
  <si>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</si>
  <si>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</si>
  <si>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</si>
  <si>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</si>
  <si>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</si>
  <si>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</si>
  <si>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</si>
  <si>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</si>
  <si>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</si>
  <si>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</si>
  <si>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</si>
  <si>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</si>
  <si>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</si>
  <si>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</si>
  <si>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</si>
  <si>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</si>
  <si>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</si>
  <si>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</si>
  <si>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</si>
  <si>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</si>
  <si>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</si>
  <si>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</si>
  <si>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</si>
  <si>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</si>
  <si>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</si>
  <si>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</si>
  <si>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</si>
  <si>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</si>
  <si>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</si>
  <si>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</si>
  <si>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</si>
  <si>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</si>
  <si>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</si>
  <si>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</si>
  <si>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</si>
  <si>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</si>
  <si>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</si>
  <si>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</si>
  <si>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</si>
  <si>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</si>
  <si>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</si>
  <si>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</si>
  <si>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</si>
  <si>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</si>
  <si>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</si>
  <si>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</si>
  <si>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</si>
  <si>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</si>
  <si>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</si>
  <si>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</si>
  <si>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</si>
  <si>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</si>
  <si>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</si>
  <si>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</si>
  <si>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</si>
  <si>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</si>
  <si>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</si>
  <si>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</si>
  <si>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</si>
  <si>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</si>
  <si>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</si>
  <si>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</si>
  <si>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</si>
  <si>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</si>
  <si>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</si>
  <si>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</si>
  <si>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</si>
  <si>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</si>
  <si>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</si>
  <si>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</si>
  <si>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</si>
  <si>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</si>
  <si>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</si>
  <si>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</si>
  <si>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</si>
  <si>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</si>
  <si>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</si>
  <si>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</si>
  <si>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</si>
  <si>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</si>
  <si>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</si>
  <si>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</si>
  <si>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</si>
  <si>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</si>
  <si>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</si>
  <si>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</si>
  <si>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</si>
  <si>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</si>
  <si>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</si>
  <si>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</si>
  <si>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</si>
  <si>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</si>
  <si>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</si>
  <si>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</si>
  <si>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</si>
  <si>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</si>
  <si>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</si>
  <si>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</si>
  <si>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</si>
  <si>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</si>
  <si>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</si>
  <si>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</si>
  <si>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</si>
  <si>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</si>
  <si>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</si>
  <si>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</si>
  <si>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</si>
  <si>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</si>
  <si>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</si>
  <si>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</si>
  <si>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</si>
  <si>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</si>
  <si>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</si>
  <si>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</si>
  <si>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</si>
  <si>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</si>
  <si>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</si>
  <si>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</si>
  <si>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</si>
  <si>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</si>
  <si>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</si>
  <si>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</si>
  <si>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</si>
  <si>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</si>
  <si>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</si>
  <si>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</si>
  <si>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</si>
  <si>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</si>
  <si>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</si>
  <si>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</si>
  <si>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</si>
  <si>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</si>
  <si>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</si>
  <si>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</si>
  <si>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</si>
  <si>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</si>
  <si>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</si>
  <si>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</si>
  <si>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</si>
  <si>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</si>
  <si>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</si>
  <si>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</si>
  <si>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</si>
  <si>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</si>
  <si>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</si>
  <si>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</si>
  <si>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</si>
  <si>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</si>
  <si>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</si>
  <si>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</si>
  <si>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</si>
  <si>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</si>
  <si>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</si>
  <si>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</si>
  <si>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</si>
  <si>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</si>
  <si>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</si>
  <si>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</si>
  <si>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</si>
  <si>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</si>
  <si>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</si>
  <si>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</si>
  <si>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</si>
  <si>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</si>
  <si>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</si>
  <si>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</si>
  <si>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</si>
  <si>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</si>
  <si>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</si>
  <si>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</si>
  <si>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</si>
  <si>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</si>
  <si>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</si>
  <si>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</si>
  <si>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</si>
  <si>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</si>
  <si>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</si>
  <si>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</si>
  <si>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</si>
  <si>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</si>
  <si>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</si>
  <si>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</si>
  <si>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</si>
  <si>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</si>
  <si>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</si>
  <si>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</si>
  <si>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</si>
  <si>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</si>
  <si>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</si>
  <si>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</si>
  <si>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</si>
  <si>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</si>
  <si>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</si>
  <si>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</si>
  <si>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</si>
  <si>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</si>
  <si>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</si>
  <si>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</si>
  <si>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</si>
  <si>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</si>
  <si>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</si>
  <si>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</si>
  <si>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</si>
  <si>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</si>
  <si>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</si>
  <si>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</si>
  <si>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</si>
  <si>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</si>
  <si>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</si>
  <si>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</si>
  <si>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</si>
  <si>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</si>
  <si>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</si>
  <si>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</si>
  <si>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</si>
  <si>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</si>
  <si>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</si>
  <si>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</si>
  <si>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</si>
  <si>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</si>
  <si>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</si>
  <si>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</si>
  <si>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</si>
  <si>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</si>
  <si>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</si>
  <si>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</si>
  <si>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</si>
  <si>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</si>
  <si>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</si>
  <si>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</si>
  <si>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</si>
  <si>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</si>
  <si>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</si>
  <si>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</si>
  <si>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</si>
  <si>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</si>
  <si>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</si>
  <si>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</si>
  <si>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</si>
  <si>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</si>
  <si>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</si>
  <si>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</si>
  <si>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</si>
  <si>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</si>
  <si>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</si>
  <si>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</si>
  <si>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</si>
  <si>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</si>
  <si>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</si>
  <si>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</si>
  <si>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</si>
  <si>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</si>
  <si>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</si>
  <si>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</si>
  <si>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</si>
  <si>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</si>
  <si>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</si>
  <si>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</si>
  <si>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</si>
  <si>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</si>
  <si>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</si>
  <si>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</si>
  <si>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</si>
  <si>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</si>
  <si>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</si>
  <si>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</si>
  <si>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</si>
  <si>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</si>
  <si>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</si>
  <si>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</si>
  <si>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</si>
  <si>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</si>
  <si>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</si>
  <si>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</si>
  <si>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</si>
  <si>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</si>
  <si>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</si>
  <si>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</si>
  <si>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</si>
  <si>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</si>
  <si>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</si>
  <si>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</si>
  <si>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</si>
  <si>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</si>
  <si>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</si>
  <si>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</si>
  <si>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</si>
  <si>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</si>
  <si>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</si>
  <si>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</si>
  <si>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</si>
  <si>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</si>
  <si>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</si>
  <si>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</si>
  <si>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</si>
  <si>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</si>
  <si>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</si>
  <si>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</si>
  <si>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</si>
  <si>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</si>
  <si>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</si>
  <si>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</si>
  <si>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</si>
  <si>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</si>
  <si>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</si>
  <si>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</si>
  <si>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</si>
  <si>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</si>
  <si>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</si>
  <si>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</si>
  <si>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</si>
  <si>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</si>
  <si>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</si>
  <si>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</si>
  <si>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</si>
  <si>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</si>
  <si>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</si>
  <si>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</si>
  <si>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</si>
  <si>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</si>
  <si>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</si>
  <si>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</si>
  <si>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</si>
  <si>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</si>
  <si>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</si>
  <si>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</si>
  <si>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</si>
  <si>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</si>
  <si>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</si>
  <si>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</si>
  <si>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</si>
  <si>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</si>
  <si>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</si>
  <si>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</si>
  <si>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</si>
  <si>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</si>
  <si>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</si>
  <si>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</si>
  <si>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</si>
  <si>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</si>
  <si>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</si>
  <si>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</si>
  <si>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</si>
  <si>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</si>
  <si>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</si>
  <si>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</si>
  <si>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</si>
  <si>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</si>
  <si>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</si>
  <si>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</si>
  <si>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</si>
  <si>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</si>
  <si>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</si>
  <si>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</si>
  <si>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</si>
  <si>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</si>
  <si>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</si>
  <si>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</si>
  <si>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</si>
  <si>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</si>
  <si>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</si>
  <si>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</si>
  <si>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</si>
  <si>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</si>
  <si>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</si>
  <si>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</si>
  <si>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</si>
  <si>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</si>
  <si>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</si>
  <si>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</si>
  <si>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</si>
  <si>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</si>
  <si>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</si>
  <si>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</si>
  <si>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</si>
  <si>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</si>
  <si>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</si>
  <si>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</si>
  <si>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</si>
  <si>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</si>
  <si>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</si>
  <si>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</si>
  <si>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</si>
  <si>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</si>
  <si>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</si>
  <si>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</si>
  <si>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</si>
  <si>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</si>
  <si>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</si>
  <si>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</si>
  <si>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</si>
  <si>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</si>
  <si>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</si>
  <si>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</si>
  <si>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</si>
  <si>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</si>
  <si>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</si>
  <si>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</si>
  <si>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</si>
  <si>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</si>
  <si>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</si>
  <si>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</si>
  <si>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</si>
  <si>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</si>
  <si>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</si>
  <si>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</si>
  <si>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</si>
  <si>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</si>
  <si>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</si>
  <si>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</si>
  <si>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</si>
  <si>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</si>
  <si>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</si>
  <si>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</si>
  <si>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</si>
  <si>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</si>
  <si>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</si>
  <si>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</si>
  <si>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</si>
  <si>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</si>
  <si>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</si>
  <si>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</si>
  <si>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</si>
  <si>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</si>
  <si>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</si>
  <si>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</si>
  <si>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</si>
  <si>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</si>
  <si>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</si>
  <si>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</si>
  <si>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</si>
  <si>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</si>
  <si>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</si>
  <si>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</si>
  <si>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</si>
  <si>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</si>
  <si>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</si>
  <si>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</si>
  <si>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</si>
  <si>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</si>
  <si>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</si>
  <si>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</si>
  <si>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</si>
  <si>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</si>
  <si>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</si>
  <si>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</si>
  <si>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</si>
  <si>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</si>
  <si>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</si>
  <si>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</si>
  <si>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</si>
  <si>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</si>
  <si>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</si>
  <si>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</si>
  <si>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</si>
  <si>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</si>
  <si>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</si>
  <si>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</si>
  <si>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</si>
  <si>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</si>
  <si>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</si>
  <si>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</si>
  <si>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</si>
  <si>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</si>
  <si>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</si>
  <si>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</si>
  <si>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</si>
  <si>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</si>
  <si>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</si>
  <si>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</si>
  <si>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</si>
  <si>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</si>
  <si>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</si>
  <si>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</si>
  <si>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</si>
  <si>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</si>
  <si>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</si>
  <si>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</si>
  <si>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</si>
  <si>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</si>
  <si>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</si>
  <si>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</si>
  <si>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</si>
  <si>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</si>
  <si>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</si>
  <si>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</si>
  <si>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</si>
  <si>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</si>
  <si>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</si>
  <si>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</si>
  <si>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</si>
  <si>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</si>
  <si>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</si>
  <si>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</si>
  <si>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</si>
  <si>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</si>
  <si>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</si>
  <si>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</si>
  <si>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</si>
  <si>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</si>
  <si>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</si>
  <si>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</si>
  <si>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</si>
  <si>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</si>
  <si>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</si>
  <si>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</si>
  <si>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</si>
  <si>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</si>
  <si>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</si>
  <si>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</si>
  <si>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</si>
  <si>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</si>
  <si>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</si>
  <si>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</si>
  <si>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</si>
  <si>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</si>
  <si>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</si>
  <si>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</si>
  <si>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</si>
  <si>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</si>
  <si>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</si>
  <si>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</si>
  <si>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</si>
  <si>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</si>
  <si>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</si>
  <si>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</si>
  <si>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</si>
  <si>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</si>
  <si>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</si>
  <si>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</si>
  <si>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</si>
  <si>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</si>
  <si>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</si>
  <si>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</si>
  <si>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</si>
  <si>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</si>
  <si>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</si>
  <si>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</si>
  <si>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</si>
  <si>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</si>
  <si>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</si>
  <si>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</si>
  <si>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</si>
  <si>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</si>
  <si>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</si>
  <si>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</si>
  <si>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</si>
  <si>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</si>
  <si>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</si>
  <si>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</si>
  <si>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</si>
  <si>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</si>
  <si>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</si>
  <si>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</si>
  <si>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</si>
  <si>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</si>
  <si>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</si>
  <si>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</si>
  <si>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</si>
  <si>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</si>
  <si>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</si>
  <si>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</si>
  <si>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</si>
  <si>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</si>
  <si>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</si>
  <si>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</si>
  <si>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</si>
  <si>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</si>
  <si>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</si>
  <si>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</si>
  <si>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</si>
  <si>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</si>
  <si>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</si>
  <si>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</si>
  <si>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</si>
  <si>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</si>
  <si>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</si>
  <si>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</si>
  <si>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</si>
  <si>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</si>
  <si>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</si>
  <si>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</si>
  <si>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</si>
  <si>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</si>
  <si>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</si>
  <si>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</si>
  <si>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</si>
  <si>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</si>
  <si>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</si>
  <si>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</si>
  <si>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</si>
  <si>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</si>
  <si>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</si>
  <si>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</si>
  <si>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</si>
  <si>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</si>
  <si>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</si>
  <si>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</si>
  <si>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</si>
  <si>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</si>
  <si>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</si>
  <si>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</si>
  <si>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</si>
  <si>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</si>
  <si>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</si>
  <si>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</si>
  <si>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</si>
  <si>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</si>
  <si>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</si>
  <si>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</si>
  <si>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</si>
  <si>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</si>
  <si>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</si>
  <si>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</si>
  <si>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</si>
  <si>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</si>
  <si>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</si>
  <si>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</si>
  <si>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</si>
  <si>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</si>
  <si>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</si>
  <si>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</si>
  <si>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</si>
  <si>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</si>
  <si>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</si>
  <si>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</si>
  <si>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</si>
  <si>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</si>
  <si>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</si>
  <si>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</si>
  <si>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</si>
  <si>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</si>
  <si>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</si>
  <si>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</si>
  <si>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</si>
  <si>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</si>
  <si>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</si>
  <si>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</si>
  <si>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</si>
  <si>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</si>
  <si>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</si>
  <si>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</si>
  <si>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</si>
  <si>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</si>
  <si>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</si>
  <si>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</si>
  <si>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</si>
  <si>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</si>
  <si>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</si>
  <si>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</si>
  <si>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</si>
  <si>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</si>
  <si>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</si>
  <si>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</si>
  <si>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</si>
  <si>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</si>
  <si>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</si>
  <si>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</si>
  <si>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</si>
  <si>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</si>
  <si>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</si>
  <si>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</si>
  <si>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</si>
  <si>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</si>
  <si>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</si>
  <si>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</si>
  <si>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</si>
  <si>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</si>
  <si>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</si>
  <si>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</si>
  <si>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</si>
  <si>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</si>
  <si>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</si>
  <si>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</si>
  <si>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</si>
  <si>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</si>
  <si>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</si>
  <si>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</si>
  <si>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</si>
  <si>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</si>
  <si>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</si>
  <si>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</si>
  <si>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</si>
  <si>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</si>
  <si>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</si>
  <si>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</si>
  <si>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</si>
  <si>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</si>
  <si>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</si>
  <si>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</si>
  <si>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</si>
  <si>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</si>
  <si>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</si>
  <si>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</si>
  <si>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</si>
  <si>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</si>
  <si>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</si>
  <si>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</si>
  <si>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</si>
  <si>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</si>
  <si>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</si>
  <si>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</si>
  <si>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</si>
  <si>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</si>
  <si>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</si>
  <si>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</si>
  <si>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</si>
  <si>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</si>
  <si>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</si>
  <si>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</si>
  <si>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</si>
  <si>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</si>
  <si>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</si>
  <si>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</si>
  <si>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</si>
  <si>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</si>
  <si>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</si>
  <si>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</si>
  <si>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</si>
  <si>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</si>
  <si>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</si>
  <si>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</si>
  <si>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</si>
  <si>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</si>
  <si>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</si>
  <si>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</si>
  <si>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</si>
  <si>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</si>
  <si>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</si>
  <si>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</si>
  <si>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</si>
  <si>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</si>
  <si>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</si>
  <si>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</si>
  <si>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</si>
  <si>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</si>
  <si>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</si>
  <si>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</si>
  <si>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</si>
  <si>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</si>
  <si>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</si>
  <si>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</si>
  <si>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</si>
  <si>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</si>
  <si>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</si>
  <si>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</si>
  <si>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</si>
  <si>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</si>
  <si>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</si>
  <si>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</si>
  <si>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</si>
  <si>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</si>
  <si>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</si>
  <si>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</si>
  <si>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</si>
  <si>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</si>
  <si>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</si>
  <si>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</si>
  <si>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</si>
  <si>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</si>
  <si>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</si>
  <si>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</si>
  <si>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</si>
  <si>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</si>
  <si>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</si>
  <si>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</si>
  <si>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</si>
  <si>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</si>
  <si>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</si>
  <si>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</si>
  <si>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</si>
  <si>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</si>
  <si>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</si>
  <si>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</si>
  <si>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</si>
  <si>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</si>
  <si>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</si>
  <si>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</si>
  <si>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</si>
  <si>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</si>
  <si>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</si>
  <si>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</si>
  <si>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</si>
  <si>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</si>
  <si>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</si>
  <si>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</si>
  <si>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</si>
  <si>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</si>
  <si>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</si>
  <si>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</si>
  <si>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</si>
  <si>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</si>
  <si>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</si>
  <si>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</si>
  <si>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</si>
  <si>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</si>
  <si>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</si>
  <si>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</si>
  <si>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</si>
  <si>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</si>
  <si>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</si>
  <si>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</si>
  <si>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</si>
  <si>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</si>
  <si>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</si>
  <si>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</si>
  <si>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</si>
  <si>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</si>
  <si>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</si>
  <si>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</si>
  <si>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</si>
  <si>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</si>
  <si>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</si>
  <si>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</si>
  <si>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</si>
  <si>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</si>
  <si>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</si>
  <si>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</si>
  <si>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</si>
  <si>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</si>
  <si>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</si>
  <si>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</si>
  <si>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</si>
  <si>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</si>
  <si>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</si>
  <si>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</si>
  <si>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</si>
  <si>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</si>
  <si>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</si>
  <si>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</si>
  <si>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</si>
  <si>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</si>
  <si>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</si>
  <si>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</si>
  <si>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</si>
  <si>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</si>
  <si>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</si>
  <si>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</si>
  <si>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</si>
  <si>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</si>
  <si>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</si>
  <si>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</si>
  <si>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</si>
  <si>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</si>
  <si>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</si>
  <si>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</si>
  <si>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</si>
  <si>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</si>
  <si>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</si>
  <si>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</si>
  <si>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</si>
  <si>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</si>
  <si>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</si>
  <si>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</si>
  <si>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</si>
  <si>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</si>
  <si>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</si>
  <si>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</si>
  <si>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</si>
  <si>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</si>
  <si>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</si>
  <si>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</si>
  <si>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</si>
  <si>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</si>
  <si>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</si>
  <si>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</si>
  <si>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</si>
  <si>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</si>
  <si>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</si>
  <si>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</si>
  <si>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</si>
  <si>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</si>
  <si>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</si>
  <si>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</si>
  <si>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</si>
  <si>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</si>
  <si>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</si>
  <si>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</si>
  <si>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</si>
  <si>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</si>
  <si>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</si>
  <si>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</si>
  <si>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</si>
  <si>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</si>
  <si>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</si>
  <si>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</si>
  <si>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</si>
  <si>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</si>
  <si>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</si>
  <si>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</si>
  <si>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</si>
  <si>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</si>
  <si>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</si>
  <si>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</si>
  <si>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</si>
  <si>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</si>
  <si>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</si>
  <si>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</si>
  <si>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</si>
  <si>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</si>
  <si>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</si>
  <si>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</si>
  <si>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</si>
  <si>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</si>
  <si>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</si>
  <si>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</si>
  <si>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</si>
  <si>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</si>
  <si>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</si>
  <si>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</si>
  <si>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</si>
  <si>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</si>
  <si>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</si>
  <si>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</si>
  <si>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</si>
  <si>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</si>
  <si>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</si>
  <si>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</si>
  <si>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</si>
  <si>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</si>
  <si>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</si>
  <si>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</si>
  <si>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</si>
  <si>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</si>
  <si>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</si>
  <si>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</si>
  <si>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</si>
  <si>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</si>
  <si>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</si>
  <si>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</si>
  <si>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</si>
  <si>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</si>
  <si>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</si>
  <si>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</si>
  <si>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</si>
  <si>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</si>
  <si>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</si>
  <si>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</si>
  <si>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</si>
  <si>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</si>
  <si>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</si>
  <si>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</si>
  <si>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</si>
  <si>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</si>
  <si>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</si>
  <si>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</si>
  <si>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</si>
  <si>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</si>
  <si>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</si>
  <si>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</si>
  <si>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</si>
  <si>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</si>
  <si>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</si>
  <si>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</si>
  <si>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</si>
  <si>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</si>
  <si>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</si>
  <si>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</si>
  <si>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</si>
  <si>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</si>
  <si>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</si>
  <si>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</si>
  <si>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</si>
  <si>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</si>
  <si>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</si>
  <si>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</si>
  <si>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</si>
  <si>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</si>
  <si>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</si>
  <si>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</si>
  <si>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</si>
  <si>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</si>
  <si>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</si>
  <si>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</si>
  <si>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</si>
  <si>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</si>
  <si>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</si>
  <si>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</si>
  <si>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</si>
  <si>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</si>
  <si>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</si>
  <si>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</si>
  <si>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</si>
  <si>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</si>
  <si>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</si>
  <si>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</si>
  <si>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</si>
  <si>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</si>
  <si>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</si>
  <si>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</si>
  <si>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</si>
  <si>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</si>
  <si>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</si>
  <si>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</si>
  <si>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</si>
  <si>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</si>
  <si>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</si>
  <si>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</si>
  <si>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</si>
  <si>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</si>
  <si>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</si>
  <si>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</si>
  <si>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</si>
  <si>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</si>
  <si>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</si>
  <si>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</si>
  <si>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</si>
  <si>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</si>
  <si>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</si>
  <si>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</si>
  <si>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</si>
  <si>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</si>
  <si>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</si>
  <si>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</si>
  <si>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</si>
  <si>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</si>
  <si>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</si>
  <si>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</si>
  <si>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</si>
  <si>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</si>
  <si>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</si>
  <si>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</si>
  <si>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</si>
  <si>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</si>
  <si>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</si>
  <si>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</si>
  <si>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</si>
  <si>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</si>
  <si>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</si>
  <si>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</si>
  <si>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</si>
  <si>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</si>
  <si>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</si>
  <si>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</si>
  <si>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</si>
  <si>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</si>
  <si>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</si>
  <si>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</si>
  <si>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</si>
  <si>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</si>
  <si>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</si>
  <si>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</si>
  <si>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</si>
  <si>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</si>
  <si>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</si>
  <si>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</si>
  <si>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</si>
  <si>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</si>
  <si>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</si>
  <si>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</si>
  <si>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</si>
  <si>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</si>
  <si>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</si>
  <si>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</si>
  <si>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</si>
  <si>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</si>
  <si>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</si>
  <si>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</si>
  <si>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</si>
  <si>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</si>
  <si>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</si>
  <si>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</si>
  <si>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</si>
  <si>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</si>
  <si>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</si>
  <si>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</si>
  <si>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</si>
  <si>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</si>
  <si>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</si>
  <si>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</si>
  <si>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</si>
  <si>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</si>
  <si>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</si>
  <si>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</si>
  <si>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</si>
  <si>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</si>
  <si>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</si>
  <si>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</si>
  <si>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</si>
  <si>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</si>
  <si>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</si>
  <si>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</si>
  <si>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</si>
  <si>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</si>
  <si>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</si>
  <si>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</si>
  <si>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</si>
  <si>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</si>
  <si>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</si>
  <si>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</si>
  <si>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</si>
  <si>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</si>
  <si>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</si>
  <si>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</si>
  <si>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</si>
  <si>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</si>
  <si>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</si>
  <si>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</si>
  <si>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</si>
  <si>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</si>
  <si>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</si>
  <si>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</si>
  <si>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</si>
  <si>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</si>
  <si>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</si>
  <si>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</si>
  <si>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</si>
  <si>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</si>
  <si>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</si>
  <si>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</si>
  <si>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</si>
  <si>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</si>
  <si>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</si>
  <si>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</si>
  <si>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</si>
  <si>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</si>
  <si>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</si>
  <si>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</si>
  <si>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</si>
  <si>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</si>
  <si>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</si>
  <si>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</si>
  <si>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</si>
  <si>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</si>
  <si>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</si>
  <si>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</si>
  <si>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</si>
  <si>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</si>
  <si>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</si>
  <si>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</si>
  <si>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</si>
  <si>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</si>
  <si>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</si>
  <si>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</si>
  <si>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</si>
  <si>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</si>
  <si>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</si>
  <si>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</si>
  <si>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</si>
  <si>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</si>
  <si>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</si>
  <si>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</si>
  <si>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</si>
  <si>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</si>
  <si>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</si>
  <si>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</si>
  <si>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</si>
  <si>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</si>
  <si>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</si>
  <si>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</si>
  <si>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</si>
  <si>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</si>
  <si>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</si>
  <si>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</si>
  <si>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</si>
  <si>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</si>
  <si>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</si>
  <si>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</si>
  <si>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</si>
  <si>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</si>
  <si>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</si>
  <si>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</si>
  <si>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</si>
  <si>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</si>
  <si>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</si>
  <si>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</si>
  <si>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</si>
  <si>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</si>
  <si>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</si>
  <si>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</si>
  <si>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</si>
  <si>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</si>
  <si>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</si>
  <si>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</si>
  <si>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</si>
  <si>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</si>
  <si>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</si>
  <si>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</si>
  <si>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</si>
  <si>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</si>
  <si>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</si>
  <si>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</si>
  <si>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</si>
  <si>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</si>
  <si>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</si>
  <si>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</si>
  <si>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</si>
  <si>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</si>
  <si>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</si>
  <si>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</si>
  <si>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</si>
  <si>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</si>
  <si>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</si>
  <si>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</si>
  <si>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</si>
  <si>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</si>
  <si>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</si>
  <si>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</si>
  <si>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</si>
  <si>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</si>
  <si>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</si>
  <si>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</si>
  <si>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</si>
  <si>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</si>
  <si>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</si>
  <si>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</si>
  <si>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</si>
  <si>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</si>
  <si>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</si>
  <si>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</si>
  <si>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</si>
  <si>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</si>
  <si>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</si>
  <si>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</si>
  <si>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</si>
  <si>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</si>
  <si>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</si>
  <si>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</si>
  <si>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</si>
  <si>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</si>
  <si>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</si>
  <si>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</si>
  <si>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</si>
  <si>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</si>
  <si>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</si>
  <si>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</si>
  <si>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</si>
  <si>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</si>
  <si>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</si>
  <si>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</si>
  <si>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</si>
  <si>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</si>
  <si>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</si>
  <si>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</si>
  <si>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</si>
  <si>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</si>
  <si>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</si>
  <si>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</si>
  <si>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</si>
  <si>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</si>
  <si>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</si>
  <si>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</si>
  <si>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</si>
  <si>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</si>
  <si>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</si>
  <si>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</si>
  <si>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</si>
  <si>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</si>
  <si>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</si>
  <si>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</si>
  <si>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</si>
  <si>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</si>
  <si>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</si>
  <si>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</si>
  <si>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</si>
  <si>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</si>
  <si>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</si>
  <si>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</si>
  <si>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</si>
  <si>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</si>
  <si>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</si>
  <si>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</si>
  <si>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</si>
  <si>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</si>
  <si>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</si>
  <si>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</si>
  <si>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</si>
  <si>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</si>
  <si>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</si>
  <si>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</si>
  <si>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</si>
  <si>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</si>
  <si>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</si>
  <si>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</si>
  <si>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</si>
  <si>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</si>
  <si>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</si>
  <si>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</si>
  <si>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</si>
  <si>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</si>
  <si>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</si>
  <si>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</si>
  <si>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</si>
  <si>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</si>
  <si>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</si>
  <si>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</si>
  <si>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</si>
  <si>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</si>
  <si>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</si>
  <si>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</si>
  <si>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</si>
  <si>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</si>
  <si>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</si>
  <si>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</si>
  <si>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</si>
  <si>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</si>
  <si>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</si>
  <si>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</si>
  <si>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</si>
  <si>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</si>
  <si>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</si>
  <si>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</si>
  <si>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</si>
  <si>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</si>
  <si>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</si>
  <si>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</si>
  <si>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</si>
  <si>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</si>
  <si>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</si>
  <si>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</si>
  <si>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</si>
  <si>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</si>
  <si>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</si>
  <si>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</si>
  <si>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</si>
  <si>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</si>
  <si>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</si>
  <si>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</si>
  <si>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</si>
  <si>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</si>
  <si>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</si>
  <si>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</si>
  <si>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</si>
  <si>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</si>
  <si>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</si>
  <si>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</si>
  <si>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</si>
  <si>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</si>
  <si>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</si>
  <si>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</si>
  <si>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</si>
  <si>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</si>
  <si>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</si>
  <si>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</si>
  <si>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</si>
  <si>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</si>
  <si>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</si>
  <si>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</si>
  <si>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</si>
  <si>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</si>
  <si>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</si>
  <si>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</si>
  <si>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</si>
  <si>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</si>
  <si>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</si>
  <si>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</si>
  <si>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</si>
  <si>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</si>
  <si>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</si>
  <si>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</si>
  <si>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</si>
  <si>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</si>
  <si>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</si>
  <si>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</si>
  <si>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</si>
  <si>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</si>
  <si>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</si>
  <si>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</si>
  <si>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</si>
  <si>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</si>
  <si>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</si>
  <si>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</si>
  <si>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</si>
  <si>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</si>
  <si>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</si>
  <si>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</si>
  <si>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</si>
  <si>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</si>
  <si>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</si>
  <si>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</si>
  <si>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</si>
  <si>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</si>
  <si>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</si>
  <si>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</si>
  <si>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</si>
  <si>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</si>
  <si>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</si>
  <si>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</si>
  <si>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</si>
  <si>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</si>
  <si>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</si>
  <si>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</si>
  <si>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</si>
  <si>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</si>
  <si>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</si>
  <si>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</si>
  <si>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</si>
  <si>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</si>
  <si>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</si>
  <si>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</si>
  <si>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</si>
  <si>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</si>
  <si>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</si>
  <si>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</si>
  <si>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</si>
  <si>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</si>
  <si>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</si>
  <si>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</si>
  <si>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</si>
  <si>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</si>
  <si>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</si>
  <si>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</si>
  <si>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</si>
  <si>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</si>
  <si>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</si>
  <si>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</si>
  <si>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</si>
  <si>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</si>
  <si>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</si>
  <si>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</si>
  <si>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</si>
  <si>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</si>
  <si>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</si>
  <si>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</si>
  <si>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</si>
  <si>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</si>
  <si>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</si>
  <si>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</si>
  <si>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</si>
  <si>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</si>
  <si>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</si>
  <si>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</si>
  <si>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</si>
  <si>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</si>
  <si>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</si>
  <si>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</si>
  <si>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</si>
  <si>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</si>
  <si>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</si>
  <si>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</si>
  <si>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</si>
  <si>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</si>
  <si>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</si>
  <si>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</si>
  <si>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</si>
  <si>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</si>
  <si>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</si>
  <si>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</si>
  <si>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</si>
  <si>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</si>
  <si>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</si>
  <si>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</si>
  <si>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</si>
  <si>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</si>
  <si>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</si>
  <si>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</si>
  <si>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</si>
  <si>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</si>
  <si>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</si>
  <si>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</si>
  <si>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</si>
  <si>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</si>
  <si>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</si>
  <si>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</si>
  <si>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</si>
  <si>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</si>
  <si>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</si>
  <si>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</si>
  <si>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</si>
  <si>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</si>
  <si>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</si>
  <si>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</si>
  <si>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</si>
  <si>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</si>
  <si>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</si>
  <si>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</si>
  <si>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</si>
  <si>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</si>
  <si>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</si>
  <si>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</si>
  <si>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</si>
  <si>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</si>
  <si>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</si>
  <si>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</si>
  <si>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</si>
  <si>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</si>
  <si>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</si>
  <si>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</si>
  <si>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</si>
  <si>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</si>
  <si>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</si>
  <si>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</si>
  <si>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</si>
  <si>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</si>
  <si>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</si>
  <si>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</si>
  <si>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</si>
  <si>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</si>
  <si>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</si>
  <si>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</si>
  <si>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</si>
  <si>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</si>
  <si>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</si>
  <si>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</si>
  <si>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</si>
  <si>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</si>
  <si>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</si>
  <si>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</si>
  <si>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</si>
  <si>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</si>
  <si>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</si>
  <si>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</si>
  <si>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</si>
  <si>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</si>
  <si>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</si>
  <si>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</si>
  <si>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</si>
  <si>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</si>
  <si>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</si>
  <si>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</si>
  <si>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</si>
  <si>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</si>
  <si>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</si>
  <si>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</si>
  <si>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</si>
  <si>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</si>
  <si>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</si>
  <si>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</si>
  <si>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</si>
  <si>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</si>
  <si>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</si>
  <si>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</si>
  <si>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</si>
  <si>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</si>
  <si>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</si>
  <si>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</si>
  <si>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</si>
  <si>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</si>
  <si>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</si>
  <si>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</si>
  <si>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</si>
  <si>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</si>
  <si>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</si>
  <si>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</si>
  <si>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</si>
  <si>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</si>
  <si>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</si>
  <si>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</si>
  <si>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</si>
  <si>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</si>
  <si>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</si>
  <si>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</si>
  <si>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</si>
  <si>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</si>
  <si>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</si>
  <si>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</si>
  <si>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</si>
  <si>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</si>
  <si>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</si>
  <si>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</si>
  <si>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</si>
  <si>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</si>
  <si>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</si>
  <si>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</si>
  <si>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</si>
  <si>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</si>
  <si>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</si>
  <si>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</si>
  <si>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</si>
  <si>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</si>
  <si>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</si>
  <si>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</si>
  <si>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</si>
  <si>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</si>
  <si>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</si>
  <si>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</si>
  <si>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</si>
  <si>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</si>
  <si>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</si>
  <si>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</si>
  <si>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</si>
  <si>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</si>
  <si>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</si>
  <si>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</si>
  <si>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</si>
  <si>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</si>
  <si>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</si>
  <si>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</si>
  <si>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</si>
  <si>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</si>
  <si>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</si>
  <si>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</si>
  <si>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</si>
  <si>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</si>
  <si>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</si>
  <si>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</si>
  <si>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</si>
  <si>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</si>
  <si>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</si>
  <si>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</si>
  <si>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</si>
  <si>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</si>
  <si>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</si>
  <si>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</si>
  <si>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</si>
  <si>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</si>
  <si>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</si>
  <si>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</si>
  <si>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</si>
  <si>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</si>
  <si>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</si>
  <si>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</si>
  <si>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</si>
  <si>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</si>
  <si>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</si>
  <si>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</si>
  <si>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</si>
  <si>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</si>
  <si>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</si>
  <si>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</si>
  <si>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</si>
  <si>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</si>
  <si>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</si>
  <si>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</si>
  <si>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</si>
  <si>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</si>
  <si>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</si>
  <si>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</si>
  <si>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</si>
  <si>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</si>
  <si>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</si>
  <si>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</si>
  <si>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</si>
  <si>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</si>
  <si>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</si>
  <si>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</si>
  <si>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</si>
  <si>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</si>
  <si>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</si>
  <si>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</si>
  <si>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</si>
  <si>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</si>
  <si>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</si>
  <si>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</si>
  <si>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</si>
  <si>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</si>
  <si>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</si>
  <si>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</si>
  <si>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</si>
  <si>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</si>
  <si>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</si>
  <si>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</si>
  <si>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</si>
  <si>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</si>
  <si>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</si>
  <si>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</si>
  <si>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</si>
  <si>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</si>
  <si>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</si>
  <si>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</si>
  <si>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</si>
  <si>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</si>
  <si>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</si>
  <si>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</si>
  <si>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</si>
  <si>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</si>
  <si>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</si>
  <si>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</si>
  <si>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</si>
  <si>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</si>
  <si>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</si>
  <si>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</si>
  <si>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</si>
  <si>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</si>
  <si>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</si>
  <si>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</si>
  <si>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</si>
  <si>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</si>
  <si>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</si>
  <si>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</si>
  <si>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</si>
  <si>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</si>
  <si>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</si>
  <si>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</si>
  <si>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</si>
  <si>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</si>
  <si>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</si>
  <si>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</si>
  <si>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</si>
  <si>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</si>
  <si>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</si>
  <si>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</si>
  <si>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</si>
  <si>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</si>
  <si>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</si>
  <si>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</si>
  <si>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</si>
  <si>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</si>
  <si>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</si>
  <si>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</si>
  <si>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</si>
  <si>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</si>
  <si>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</si>
  <si>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</si>
  <si>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</si>
  <si>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</si>
  <si>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</si>
  <si>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</si>
  <si>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</si>
  <si>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</si>
  <si>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</si>
  <si>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</si>
  <si>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</si>
  <si>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</si>
  <si>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</si>
  <si>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</si>
  <si>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</si>
  <si>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</si>
  <si>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</si>
  <si>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</si>
  <si>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</si>
  <si>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</si>
  <si>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</si>
  <si>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</si>
  <si>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</si>
  <si>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</si>
  <si>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</si>
  <si>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</si>
  <si>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</si>
  <si>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</si>
  <si>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</si>
  <si>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</si>
  <si>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</si>
  <si>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</si>
  <si>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</si>
  <si>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</si>
  <si>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</si>
  <si>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</si>
  <si>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</si>
  <si>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</si>
  <si>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</si>
  <si>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</si>
  <si>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</si>
  <si>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</si>
  <si>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</si>
  <si>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</si>
  <si>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</si>
  <si>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</si>
  <si>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</si>
  <si>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</si>
  <si>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</si>
  <si>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</si>
  <si>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</si>
  <si>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</si>
  <si>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</si>
  <si>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</si>
  <si>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</si>
  <si>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</si>
  <si>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</si>
  <si>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</si>
  <si>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</si>
  <si>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</si>
  <si>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</si>
  <si>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</si>
  <si>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</si>
  <si>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</si>
  <si>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</si>
  <si>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</si>
  <si>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</si>
  <si>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</si>
  <si>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</si>
  <si>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</si>
  <si>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</si>
  <si>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</si>
  <si>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</si>
  <si>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</si>
  <si>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</si>
  <si>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</si>
  <si>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</si>
  <si>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</si>
  <si>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</si>
  <si>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</si>
  <si>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</si>
  <si>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</si>
  <si>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</si>
  <si>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</si>
  <si>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</si>
  <si>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</si>
  <si>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</si>
  <si>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</si>
  <si>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</si>
  <si>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</si>
  <si>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</si>
  <si>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</si>
  <si>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</si>
  <si>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</si>
  <si>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</si>
  <si>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</si>
  <si>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</si>
  <si>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</si>
  <si>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</si>
  <si>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</si>
  <si>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</si>
  <si>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</si>
  <si>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</si>
  <si>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</si>
  <si>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</si>
  <si>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</si>
  <si>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</si>
  <si>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</si>
  <si>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</si>
  <si>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</si>
  <si>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</si>
  <si>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</si>
  <si>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</si>
  <si>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</si>
  <si>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</si>
  <si>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</si>
  <si>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</si>
  <si>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</si>
  <si>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</si>
  <si>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</si>
  <si>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</si>
  <si>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</si>
  <si>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</si>
  <si>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</si>
  <si>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</si>
  <si>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</si>
  <si>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</si>
  <si>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</si>
  <si>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</si>
  <si>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</si>
  <si>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</si>
  <si>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</si>
  <si>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</si>
  <si>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</si>
  <si>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</si>
  <si>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</si>
  <si>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</si>
  <si>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</si>
  <si>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</si>
  <si>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</si>
  <si>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</si>
  <si>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</si>
  <si>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</si>
  <si>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</si>
  <si>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</si>
  <si>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</si>
  <si>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</si>
  <si>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</si>
  <si>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</si>
  <si>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</si>
  <si>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</si>
  <si>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</si>
  <si>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</si>
  <si>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</si>
  <si>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</si>
  <si>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</si>
  <si>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</si>
  <si>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</si>
  <si>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</si>
  <si>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</si>
  <si>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</si>
  <si>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</si>
  <si>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</si>
  <si>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</si>
  <si>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</si>
  <si>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</si>
  <si>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</si>
  <si>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</si>
  <si>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</si>
  <si>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</si>
  <si>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</si>
  <si>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</si>
  <si>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</si>
  <si>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</si>
  <si>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</si>
  <si>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</si>
  <si>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</si>
  <si>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</si>
  <si>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</si>
  <si>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</si>
  <si>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</si>
  <si>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</si>
  <si>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</si>
  <si>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</si>
  <si>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</si>
  <si>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</si>
  <si>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</si>
  <si>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</si>
  <si>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</si>
  <si>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</si>
  <si>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</si>
  <si>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</si>
  <si>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</si>
  <si>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</si>
  <si>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</si>
  <si>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</si>
  <si>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</si>
  <si>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</si>
  <si>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</si>
  <si>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</si>
  <si>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</si>
  <si>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</si>
  <si>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</si>
  <si>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</si>
  <si>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</si>
  <si>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</si>
  <si>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</si>
  <si>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</si>
  <si>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</si>
  <si>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</si>
  <si>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</si>
  <si>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</si>
  <si>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</si>
  <si>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</si>
  <si>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</si>
  <si>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</si>
  <si>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</si>
  <si>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</si>
  <si>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</si>
  <si>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</si>
  <si>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</si>
  <si>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</si>
  <si>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</si>
  <si>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</si>
  <si>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</si>
  <si>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</si>
  <si>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</si>
  <si>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</si>
  <si>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</si>
  <si>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</si>
  <si>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</si>
  <si>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</si>
  <si>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</si>
  <si>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</si>
  <si>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</si>
  <si>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</si>
  <si>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</si>
  <si>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</si>
  <si>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</si>
  <si>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</si>
  <si>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</si>
  <si>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</si>
  <si>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</si>
  <si>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</si>
  <si>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</si>
  <si>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</si>
  <si>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</si>
  <si>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</si>
  <si>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</si>
  <si>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</si>
  <si>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</si>
  <si>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</si>
  <si>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</si>
  <si>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</si>
  <si>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</si>
  <si>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</si>
  <si>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</si>
  <si>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</si>
  <si>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</si>
  <si>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</si>
  <si>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</si>
  <si>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</si>
  <si>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</si>
  <si>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</si>
  <si>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</si>
  <si>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</si>
  <si>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</si>
  <si>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</si>
  <si>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</si>
  <si>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</si>
  <si>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</si>
  <si>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</si>
  <si>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</si>
  <si>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</si>
  <si>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</si>
  <si>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</si>
  <si>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</si>
  <si>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</si>
  <si>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</si>
  <si>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</si>
  <si>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</si>
  <si>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</si>
  <si>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</si>
  <si>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</si>
  <si>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</si>
  <si>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</si>
  <si>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</si>
  <si>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</si>
  <si>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</si>
  <si>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</si>
  <si>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</si>
  <si>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</si>
  <si>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</si>
  <si>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</si>
  <si>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</si>
  <si>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</si>
  <si>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</si>
  <si>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</si>
  <si>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</si>
  <si>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</si>
  <si>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</si>
  <si>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</si>
  <si>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</si>
  <si>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</si>
  <si>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</si>
  <si>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</si>
  <si>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</si>
  <si>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</si>
  <si>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</si>
  <si>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</si>
  <si>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</si>
  <si>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</si>
  <si>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</si>
  <si>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</si>
  <si>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</si>
  <si>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</si>
  <si>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</si>
  <si>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</si>
  <si>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</si>
  <si>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</si>
  <si>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</si>
  <si>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</si>
  <si>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</si>
  <si>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</si>
  <si>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</si>
  <si>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</si>
  <si>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</si>
  <si>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</si>
  <si>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</si>
  <si>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</si>
  <si>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</si>
  <si>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</si>
  <si>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</si>
  <si>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</si>
  <si>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</si>
  <si>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</si>
  <si>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</si>
  <si>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</si>
  <si>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</si>
  <si>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</si>
  <si>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</si>
  <si>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</si>
  <si>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</si>
  <si>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</si>
  <si>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</si>
  <si>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</si>
  <si>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</si>
  <si>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</si>
  <si>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</si>
  <si>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</si>
  <si>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</si>
  <si>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</si>
  <si>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</si>
  <si>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</si>
  <si>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</si>
  <si>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</si>
  <si>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</si>
  <si>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</si>
  <si>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</si>
  <si>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</si>
  <si>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</si>
  <si>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</si>
  <si>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</si>
  <si>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</si>
  <si>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</si>
  <si>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</si>
  <si>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</si>
  <si>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</si>
  <si>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</si>
  <si>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</si>
  <si>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</si>
  <si>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</si>
  <si>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</si>
  <si>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</si>
  <si>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</si>
  <si>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</si>
  <si>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</si>
  <si>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</si>
  <si>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</si>
  <si>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</si>
  <si>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</si>
  <si>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</si>
  <si>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</si>
  <si>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</si>
  <si>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</si>
  <si>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</si>
  <si>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</si>
  <si>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</si>
  <si>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</si>
  <si>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</si>
  <si>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</si>
  <si>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</si>
  <si>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</si>
  <si>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</si>
  <si>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</si>
  <si>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</si>
  <si>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</si>
  <si>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</si>
  <si>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</si>
  <si>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</si>
  <si>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</si>
  <si>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</si>
  <si>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</si>
  <si>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</si>
  <si>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</si>
  <si>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</si>
  <si>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</si>
  <si>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</si>
  <si>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</si>
  <si>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</si>
  <si>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</si>
  <si>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</si>
  <si>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</si>
  <si>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</si>
  <si>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</si>
  <si>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</si>
  <si>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</si>
  <si>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</si>
  <si>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</si>
  <si>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</si>
  <si>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</si>
  <si>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</si>
  <si>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</si>
  <si>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</si>
  <si>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</si>
  <si>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</si>
  <si>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</si>
  <si>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</si>
  <si>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</si>
  <si>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</si>
  <si>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</si>
  <si>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</si>
  <si>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</si>
  <si>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</si>
  <si>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</si>
  <si>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</si>
  <si>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</si>
  <si>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</si>
  <si>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</si>
  <si>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</si>
  <si>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</si>
  <si>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</si>
  <si>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</si>
  <si>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</si>
  <si>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</si>
  <si>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</si>
  <si>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</si>
  <si>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</si>
  <si>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</si>
  <si>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</si>
  <si>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</si>
  <si>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</si>
  <si>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</si>
  <si>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</si>
  <si>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</si>
  <si>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</si>
  <si>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</si>
  <si>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</si>
  <si>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</si>
  <si>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</si>
  <si>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</si>
  <si>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</si>
  <si>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</si>
  <si>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</si>
  <si>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</si>
  <si>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</si>
  <si>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</si>
  <si>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</si>
  <si>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</si>
  <si>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</si>
  <si>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</si>
  <si>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</si>
  <si>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</si>
  <si>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</si>
  <si>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</si>
  <si>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</si>
  <si>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</si>
  <si>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</si>
  <si>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</si>
  <si>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</si>
  <si>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</si>
  <si>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</si>
  <si>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</si>
  <si>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</si>
  <si>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</si>
  <si>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</si>
  <si>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</si>
  <si>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</si>
  <si>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</si>
  <si>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</si>
  <si>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</si>
  <si>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</si>
  <si>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</si>
  <si>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</si>
  <si>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</si>
  <si>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</si>
  <si>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</si>
  <si>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</si>
  <si>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</si>
  <si>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</si>
  <si>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</si>
  <si>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</si>
  <si>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</si>
  <si>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</si>
  <si>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</si>
  <si>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</si>
  <si>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</si>
  <si>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</si>
  <si>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</si>
  <si>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</si>
  <si>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</si>
  <si>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</si>
  <si>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</si>
  <si>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</si>
  <si>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</si>
  <si>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</si>
  <si>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</si>
  <si>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</si>
  <si>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</si>
  <si>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</si>
  <si>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</si>
  <si>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</si>
  <si>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</si>
  <si>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</si>
  <si>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</si>
  <si>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</si>
  <si>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</si>
  <si>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</si>
  <si>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</si>
  <si>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</si>
  <si>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</si>
  <si>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</si>
  <si>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</si>
  <si>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</si>
  <si>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</si>
  <si>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</si>
  <si>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</si>
  <si>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</si>
  <si>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</si>
  <si>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</si>
  <si>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</si>
  <si>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</si>
  <si>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</si>
  <si>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</si>
  <si>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</si>
  <si>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</si>
  <si>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</si>
  <si>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</si>
  <si>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</si>
  <si>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</si>
  <si>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</si>
  <si>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</si>
  <si>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</si>
  <si>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</si>
  <si>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</si>
  <si>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</si>
  <si>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</si>
  <si>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</si>
  <si>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</si>
  <si>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</si>
  <si>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</si>
  <si>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</si>
  <si>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</si>
  <si>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</si>
  <si>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</si>
  <si>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</si>
  <si>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</si>
  <si>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</si>
  <si>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</si>
  <si>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</si>
  <si>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</si>
  <si>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</si>
  <si>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</si>
  <si>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</si>
  <si>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</si>
  <si>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</si>
  <si>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</si>
  <si>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</si>
  <si>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</si>
  <si>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</si>
  <si>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</si>
  <si>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</si>
  <si>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</si>
  <si>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</si>
  <si>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</si>
  <si>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</si>
  <si>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</si>
  <si>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</si>
  <si>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</si>
  <si>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</si>
  <si>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</si>
  <si>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</si>
  <si>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</si>
  <si>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</si>
  <si>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</si>
  <si>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</si>
  <si>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</si>
  <si>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</si>
  <si>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</si>
  <si>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</si>
  <si>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</si>
  <si>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</si>
  <si>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</si>
  <si>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</si>
  <si>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</si>
  <si>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</si>
  <si>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</si>
  <si>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</si>
  <si>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</si>
  <si>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</si>
  <si>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</si>
  <si>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</si>
  <si>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</si>
  <si>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</si>
  <si>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</si>
  <si>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</si>
  <si>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</si>
  <si>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</si>
  <si>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</si>
  <si>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</si>
  <si>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</si>
  <si>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</si>
  <si>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</si>
  <si>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</si>
  <si>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</si>
  <si>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</si>
  <si>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</si>
  <si>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</si>
  <si>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</si>
  <si>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</si>
  <si>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</si>
  <si>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</si>
  <si>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</si>
  <si>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</si>
  <si>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</si>
  <si>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</si>
  <si>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</si>
  <si>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</si>
  <si>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</si>
  <si>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</si>
  <si>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</si>
  <si>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</si>
  <si>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</si>
  <si>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</si>
  <si>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</si>
  <si>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</si>
  <si>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</si>
  <si>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</si>
  <si>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</si>
  <si>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</si>
  <si>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</si>
  <si>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</si>
  <si>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</si>
  <si>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</si>
  <si>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</si>
  <si>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</si>
  <si>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</si>
  <si>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</si>
  <si>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</si>
  <si>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</si>
  <si>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</si>
  <si>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</si>
  <si>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</si>
  <si>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</si>
  <si>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</si>
  <si>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</si>
  <si>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</si>
  <si>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</si>
  <si>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</si>
  <si>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</si>
  <si>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</si>
  <si>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</si>
  <si>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</si>
  <si>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</si>
  <si>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</si>
  <si>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</si>
  <si>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</si>
  <si>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</si>
  <si>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</si>
  <si>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</si>
  <si>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</si>
  <si>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</si>
  <si>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</si>
  <si>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</si>
  <si>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</si>
  <si>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</si>
  <si>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</si>
  <si>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</si>
  <si>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</si>
  <si>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</si>
  <si>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</si>
  <si>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</si>
  <si>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</si>
  <si>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</si>
  <si>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</si>
  <si>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</si>
  <si>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</si>
  <si>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</si>
  <si>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</si>
  <si>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</si>
  <si>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</si>
  <si>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</si>
  <si>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</si>
  <si>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</si>
  <si>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</si>
  <si>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</si>
  <si>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</si>
  <si>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</si>
  <si>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</si>
  <si>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</si>
  <si>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</si>
  <si>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</si>
  <si>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</si>
  <si>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</si>
  <si>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</si>
  <si>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</si>
  <si>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</si>
  <si>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</si>
  <si>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</si>
  <si>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</si>
  <si>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</si>
  <si>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</si>
  <si>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</si>
  <si>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</si>
  <si>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</si>
  <si>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</si>
  <si>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</si>
  <si>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</si>
  <si>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</si>
  <si>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</si>
  <si>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</si>
  <si>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</si>
  <si>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</si>
  <si>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</si>
  <si>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</si>
  <si>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</si>
  <si>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</si>
  <si>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</si>
  <si>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</si>
  <si>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</si>
  <si>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</si>
  <si>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</si>
  <si>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</si>
  <si>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</si>
  <si>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</si>
  <si>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</si>
  <si>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</si>
  <si>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</si>
  <si>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</si>
  <si>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</si>
  <si>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</si>
  <si>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</si>
  <si>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</si>
  <si>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</si>
  <si>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</si>
  <si>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</si>
  <si>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</si>
  <si>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</si>
  <si>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</si>
  <si>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</si>
  <si>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</si>
  <si>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</si>
  <si>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</si>
  <si>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</si>
  <si>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</si>
  <si>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</si>
  <si>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</si>
  <si>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</si>
  <si>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</si>
  <si>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</si>
  <si>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</si>
  <si>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</si>
  <si>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</si>
  <si>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</si>
  <si>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</si>
  <si>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</si>
  <si>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</si>
  <si>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</si>
  <si>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</si>
  <si>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</si>
  <si>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</si>
  <si>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</si>
  <si>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</si>
  <si>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</si>
  <si>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</si>
  <si>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</si>
  <si>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</si>
  <si>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</si>
  <si>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</si>
  <si>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</si>
  <si>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</si>
  <si>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</si>
  <si>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</si>
  <si>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</si>
  <si>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</si>
  <si>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</si>
  <si>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</si>
  <si>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</si>
  <si>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</si>
  <si>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</si>
  <si>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</si>
  <si>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</si>
  <si>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</si>
  <si>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</si>
  <si>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</si>
  <si>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</si>
  <si>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</si>
  <si>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</si>
  <si>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</si>
  <si>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</si>
  <si>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</si>
  <si>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</si>
  <si>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</si>
  <si>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</si>
  <si>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</si>
  <si>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</si>
  <si>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</si>
  <si>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</si>
  <si>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</si>
  <si>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</si>
  <si>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</si>
  <si>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</si>
  <si>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</si>
  <si>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</si>
  <si>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</si>
  <si>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</si>
  <si>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</si>
  <si>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</si>
  <si>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</si>
  <si>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</si>
  <si>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</si>
  <si>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</si>
  <si>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</si>
  <si>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</si>
  <si>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</si>
  <si>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</si>
  <si>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</si>
  <si>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</si>
  <si>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</si>
  <si>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</si>
  <si>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</si>
  <si>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</si>
  <si>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</si>
  <si>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</si>
  <si>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</si>
  <si>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</si>
  <si>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</si>
  <si>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</si>
  <si>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</si>
  <si>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</si>
  <si>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</si>
  <si>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</si>
  <si>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</si>
  <si>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</si>
  <si>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</si>
  <si>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</si>
  <si>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</si>
  <si>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</si>
  <si>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</si>
  <si>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</si>
  <si>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</si>
  <si>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</si>
  <si>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</si>
  <si>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</si>
  <si>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</si>
  <si>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</si>
  <si>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</si>
  <si>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</si>
  <si>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</si>
  <si>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</si>
  <si>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</si>
  <si>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</si>
  <si>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</si>
  <si>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</si>
  <si>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</si>
  <si>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</si>
  <si>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</si>
  <si>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</si>
  <si>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</si>
  <si>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</si>
  <si>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</si>
  <si>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</si>
  <si>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</si>
  <si>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</si>
  <si>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</si>
  <si>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</si>
  <si>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</si>
  <si>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</si>
  <si>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</si>
  <si>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</si>
  <si>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</si>
  <si>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</si>
  <si>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</si>
  <si>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</si>
  <si>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</si>
  <si>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</si>
  <si>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</si>
  <si>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</si>
  <si>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</si>
  <si>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</si>
  <si>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</si>
  <si>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</si>
  <si>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</si>
  <si>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</si>
  <si>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</si>
  <si>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</si>
  <si>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</si>
  <si>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</si>
  <si>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</si>
  <si>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</si>
  <si>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</si>
  <si>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</si>
  <si>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</si>
  <si>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</si>
  <si>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</si>
  <si>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</si>
  <si>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</si>
  <si>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</si>
  <si>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</si>
  <si>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</si>
  <si>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</si>
  <si>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</si>
  <si>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</si>
  <si>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</si>
  <si>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</si>
  <si>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</si>
  <si>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</si>
  <si>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</si>
  <si>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</si>
  <si>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</si>
  <si>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</si>
  <si>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</si>
  <si>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</si>
  <si>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</si>
  <si>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</si>
  <si>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</si>
  <si>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</si>
  <si>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</si>
  <si>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</si>
  <si>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</si>
  <si>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</si>
  <si>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</si>
  <si>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</si>
  <si>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</si>
  <si>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</si>
  <si>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</si>
  <si>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</si>
  <si>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</si>
  <si>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</si>
  <si>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</si>
  <si>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</si>
  <si>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</si>
  <si>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</si>
  <si>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</si>
  <si>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</si>
  <si>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</si>
  <si>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</si>
  <si>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</si>
  <si>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</si>
  <si>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</si>
  <si>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</si>
  <si>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</si>
  <si>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</si>
  <si>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</si>
  <si>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</si>
  <si>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</si>
  <si>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</si>
  <si>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</si>
  <si>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</si>
  <si>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</si>
  <si>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</si>
  <si>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</si>
  <si>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</si>
  <si>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</si>
  <si>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</si>
  <si>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</si>
  <si>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</si>
  <si>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</si>
  <si>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</si>
  <si>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</si>
  <si>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</si>
  <si>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</si>
  <si>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</si>
  <si>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</si>
  <si>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</si>
  <si>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</si>
  <si>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</si>
  <si>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</si>
  <si>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</si>
  <si>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</si>
  <si>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</si>
  <si>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</si>
  <si>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</si>
  <si>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</si>
  <si>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</si>
  <si>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</si>
  <si>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</si>
  <si>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</si>
  <si>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</si>
  <si>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</si>
  <si>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</si>
  <si>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</si>
  <si>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</si>
  <si>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</si>
  <si>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</si>
  <si>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</si>
  <si>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</si>
  <si>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</si>
  <si>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</si>
  <si>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</si>
  <si>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</si>
  <si>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</si>
  <si>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</si>
  <si>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</si>
  <si>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</si>
  <si>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</si>
  <si>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</si>
  <si>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</si>
  <si>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</si>
  <si>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</si>
  <si>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</si>
  <si>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</si>
  <si>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</si>
  <si>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</si>
  <si>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</si>
  <si>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</si>
  <si>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</si>
  <si>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</si>
  <si>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</si>
  <si>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</si>
  <si>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</si>
  <si>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</si>
  <si>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</si>
  <si>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</si>
  <si>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</si>
  <si>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</si>
  <si>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</si>
  <si>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</si>
  <si>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</si>
  <si>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</si>
  <si>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</si>
  <si>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</si>
  <si>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</si>
  <si>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</si>
  <si>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</si>
  <si>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</si>
  <si>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</si>
  <si>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</si>
  <si>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</si>
  <si>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</si>
  <si>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</si>
  <si>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</si>
  <si>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</si>
  <si>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</si>
  <si>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</si>
  <si>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</si>
  <si>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</si>
  <si>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</si>
  <si>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</si>
  <si>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</si>
  <si>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</si>
  <si>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</si>
  <si>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</si>
  <si>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</si>
  <si>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</si>
  <si>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</si>
  <si>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</si>
  <si>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</si>
  <si>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</si>
  <si>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</si>
  <si>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</si>
  <si>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</si>
  <si>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</si>
  <si>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</si>
  <si>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</si>
  <si>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</si>
  <si>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</si>
  <si>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</si>
  <si>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</si>
  <si>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</si>
  <si>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</si>
  <si>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</si>
  <si>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</si>
  <si>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</si>
  <si>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</si>
  <si>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</si>
  <si>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</si>
  <si>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</si>
  <si>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</si>
  <si>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</si>
  <si>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</si>
  <si>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</si>
  <si>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</si>
  <si>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</si>
  <si>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</si>
  <si>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</si>
  <si>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</si>
  <si>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</si>
  <si>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</si>
  <si>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</si>
  <si>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</si>
  <si>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</si>
  <si>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</si>
  <si>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</si>
  <si>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</si>
  <si>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</si>
  <si>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</si>
  <si>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</si>
  <si>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</si>
  <si>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</si>
  <si>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</si>
  <si>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</si>
  <si>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</si>
  <si>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</si>
  <si>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</si>
  <si>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</si>
  <si>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</si>
  <si>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</si>
  <si>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</si>
  <si>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</si>
  <si>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</si>
  <si>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</si>
  <si>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</si>
  <si>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</si>
  <si>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</si>
  <si>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</si>
  <si>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</si>
  <si>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</si>
  <si>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</si>
  <si>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</si>
  <si>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</si>
  <si>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</si>
  <si>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</si>
  <si>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</si>
  <si>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</si>
  <si>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</si>
  <si>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</si>
  <si>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</si>
  <si>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</si>
  <si>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</si>
  <si>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</si>
  <si>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</si>
  <si>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</si>
  <si>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</si>
  <si>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</si>
  <si>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</si>
  <si>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</si>
  <si>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</si>
  <si>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</si>
  <si>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</si>
  <si>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</si>
  <si>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</si>
  <si>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</si>
  <si>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</si>
  <si>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</si>
  <si>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</si>
  <si>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</si>
  <si>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</si>
  <si>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</si>
  <si>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</si>
  <si>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</si>
  <si>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</si>
  <si>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</si>
  <si>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</si>
  <si>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</si>
  <si>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</si>
  <si>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</si>
  <si>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</si>
  <si>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</si>
  <si>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</si>
  <si>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</si>
  <si>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</si>
  <si>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</si>
  <si>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</si>
  <si>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</si>
  <si>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</si>
  <si>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</si>
  <si>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</si>
  <si>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</si>
  <si>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</si>
  <si>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</si>
  <si>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</si>
  <si>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</si>
  <si>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</si>
  <si>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</si>
  <si>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</si>
  <si>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</si>
  <si>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</si>
  <si>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</si>
  <si>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</si>
  <si>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</si>
  <si>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</si>
  <si>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</si>
  <si>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</si>
  <si>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</si>
  <si>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</si>
  <si>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</si>
  <si>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</si>
  <si>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</si>
  <si>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</si>
  <si>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</si>
  <si>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</si>
  <si>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</si>
  <si>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</si>
  <si>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</si>
  <si>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</si>
  <si>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</si>
  <si>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</si>
  <si>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</si>
  <si>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</si>
  <si>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</si>
  <si>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</si>
  <si>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</si>
  <si>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</si>
  <si>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</si>
  <si>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</si>
  <si>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</si>
  <si>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</si>
  <si>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</si>
  <si>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</si>
  <si>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</si>
  <si>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</si>
  <si>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</si>
  <si>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</si>
  <si>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</si>
  <si>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</si>
  <si>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</si>
  <si>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</si>
  <si>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</si>
  <si>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</si>
  <si>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</si>
  <si>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</si>
  <si>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</si>
  <si>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</si>
  <si>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</si>
  <si>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</si>
  <si>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</si>
  <si>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</si>
  <si>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</si>
  <si>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</si>
  <si>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</si>
  <si>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</si>
  <si>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</si>
  <si>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</si>
  <si>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</si>
  <si>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</si>
  <si>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</si>
  <si>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</si>
  <si>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</si>
  <si>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</si>
  <si>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</si>
  <si>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</si>
  <si>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</si>
  <si>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</si>
  <si>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</si>
  <si>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</si>
  <si>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</si>
  <si>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</si>
  <si>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</si>
  <si>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</si>
  <si>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</si>
  <si>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</si>
  <si>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</si>
  <si>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</si>
  <si>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</si>
  <si>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</si>
  <si>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</si>
  <si>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</si>
  <si>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</si>
  <si>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</si>
  <si>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</si>
  <si>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</si>
  <si>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</si>
  <si>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</si>
  <si>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</si>
  <si>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</si>
  <si>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</si>
  <si>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</si>
  <si>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</si>
  <si>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</si>
  <si>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</si>
  <si>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</si>
  <si>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</si>
  <si>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</si>
  <si>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</si>
  <si>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</si>
  <si>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</si>
  <si>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</si>
  <si>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</si>
  <si>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</si>
  <si>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</si>
  <si>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</si>
  <si>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</si>
  <si>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</si>
  <si>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</si>
  <si>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</si>
  <si>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</si>
  <si>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</si>
  <si>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</si>
  <si>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</si>
  <si>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</si>
  <si>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</si>
  <si>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</si>
  <si>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</si>
  <si>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</si>
  <si>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</si>
  <si>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</si>
  <si>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</si>
  <si>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</si>
  <si>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</si>
  <si>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</si>
  <si>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</si>
  <si>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</si>
  <si>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</si>
  <si>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</si>
  <si>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</si>
  <si>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</si>
  <si>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</si>
  <si>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</si>
  <si>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</si>
  <si>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</si>
  <si>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</si>
  <si>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</si>
  <si>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</si>
  <si>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</si>
  <si>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</si>
  <si>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</si>
  <si>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</si>
  <si>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</si>
  <si>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</si>
  <si>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</si>
  <si>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</si>
  <si>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</si>
  <si>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</si>
  <si>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</si>
  <si>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</si>
  <si>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</si>
  <si>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</si>
  <si>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</si>
  <si>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</si>
  <si>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</si>
  <si>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</si>
  <si>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</si>
  <si>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</si>
  <si>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</si>
  <si>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</si>
  <si>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</si>
  <si>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</si>
  <si>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</si>
  <si>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</si>
  <si>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</si>
  <si>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</si>
  <si>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</si>
  <si>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</si>
  <si>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</si>
  <si>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</si>
  <si>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</si>
  <si>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</si>
  <si>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</si>
  <si>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</si>
  <si>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</si>
  <si>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</si>
  <si>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</si>
  <si>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</si>
  <si>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</si>
  <si>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</si>
  <si>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</si>
  <si>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</si>
  <si>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</si>
  <si>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</si>
  <si>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</si>
  <si>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</si>
  <si>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</si>
  <si>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</si>
  <si>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</si>
  <si>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</si>
  <si>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</si>
  <si>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</si>
  <si>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</si>
  <si>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</si>
  <si>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</si>
  <si>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</si>
  <si>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</si>
  <si>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</si>
  <si>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</si>
  <si>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</si>
  <si>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</si>
  <si>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</si>
  <si>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</si>
  <si>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</si>
  <si>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</si>
  <si>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</si>
  <si>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</si>
  <si>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</si>
  <si>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</si>
  <si>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</si>
  <si>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</si>
  <si>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</si>
  <si>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</si>
  <si>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</si>
  <si>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</si>
  <si>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</si>
  <si>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</si>
  <si>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</si>
  <si>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</si>
  <si>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</si>
  <si>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</si>
  <si>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</si>
  <si>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</si>
  <si>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</si>
  <si>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</si>
  <si>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</si>
  <si>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</si>
  <si>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</si>
  <si>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</si>
  <si>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</si>
  <si>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</si>
  <si>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</si>
  <si>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</si>
  <si>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</si>
  <si>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</si>
  <si>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</si>
  <si>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</si>
  <si>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</si>
  <si>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</si>
  <si>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</si>
  <si>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</si>
  <si>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</si>
  <si>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</si>
  <si>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</si>
  <si>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</si>
  <si>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</si>
  <si>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</si>
  <si>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</si>
  <si>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</si>
  <si>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</si>
  <si>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</si>
  <si>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</si>
  <si>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</si>
  <si>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</si>
  <si>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</si>
  <si>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</si>
  <si>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</si>
  <si>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</si>
  <si>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</si>
  <si>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</si>
  <si>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</si>
  <si>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</si>
  <si>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</si>
  <si>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</si>
  <si>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</si>
  <si>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</si>
  <si>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</si>
  <si>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</si>
  <si>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</si>
  <si>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</si>
  <si>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</si>
  <si>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</si>
  <si>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</si>
  <si>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</si>
  <si>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</si>
  <si>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</si>
  <si>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</si>
  <si>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</si>
  <si>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</si>
  <si>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</si>
  <si>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</si>
  <si>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</si>
  <si>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</si>
  <si>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</si>
  <si>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</si>
  <si>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</si>
  <si>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</si>
  <si>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</si>
  <si>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</si>
  <si>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</si>
  <si>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</si>
  <si>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</si>
  <si>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</si>
  <si>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</si>
  <si>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</si>
  <si>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</si>
  <si>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</si>
  <si>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</si>
  <si>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</si>
  <si>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</si>
  <si>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</si>
  <si>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</si>
  <si>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</si>
  <si>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</si>
  <si>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</si>
  <si>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</si>
  <si>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</si>
  <si>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</si>
  <si>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</si>
  <si>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</si>
  <si>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</si>
  <si>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</si>
  <si>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</si>
  <si>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</si>
  <si>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</si>
  <si>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</si>
  <si>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</si>
  <si>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</si>
  <si>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</si>
  <si>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</si>
  <si>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</si>
  <si>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</si>
  <si>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</si>
  <si>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</si>
  <si>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</si>
  <si>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</si>
  <si>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</si>
  <si>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</si>
  <si>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</si>
  <si>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</si>
  <si>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</si>
  <si>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</si>
  <si>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</si>
  <si>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</si>
  <si>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</si>
  <si>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</si>
  <si>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</si>
  <si>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</si>
  <si>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</si>
  <si>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</si>
  <si>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</si>
  <si>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</si>
  <si>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</si>
  <si>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</si>
  <si>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</si>
  <si>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</si>
  <si>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</si>
  <si>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</si>
  <si>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</si>
  <si>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</si>
  <si>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</si>
  <si>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</si>
  <si>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</si>
  <si>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</si>
  <si>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</si>
  <si>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</si>
  <si>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</si>
  <si>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</si>
  <si>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</si>
  <si>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</si>
  <si>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</si>
  <si>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</si>
  <si>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</si>
  <si>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</si>
  <si>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</si>
  <si>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</si>
  <si>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</si>
  <si>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</si>
  <si>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</si>
  <si>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</si>
  <si>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</si>
  <si>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</si>
  <si>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</si>
  <si>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</si>
  <si>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</si>
  <si>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</si>
  <si>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</si>
  <si>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</si>
  <si>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</si>
  <si>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</si>
  <si>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</si>
  <si>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</si>
  <si>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</si>
  <si>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</si>
  <si>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</si>
  <si>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</si>
  <si>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</si>
  <si>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</si>
  <si>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</si>
  <si>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</si>
  <si>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</si>
  <si>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</si>
  <si>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</si>
  <si>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</si>
  <si>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</si>
  <si>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</si>
  <si>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</si>
  <si>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</si>
  <si>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</si>
  <si>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</si>
  <si>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</si>
  <si>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</si>
  <si>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</si>
  <si>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</si>
  <si>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</si>
  <si>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</si>
  <si>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</si>
  <si>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</si>
  <si>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</si>
  <si>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</si>
  <si>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</si>
  <si>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</si>
  <si>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</si>
  <si>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</si>
  <si>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</si>
  <si>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</si>
  <si>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</si>
  <si>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</si>
  <si>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</si>
  <si>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</si>
  <si>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</si>
  <si>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</si>
  <si>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</si>
  <si>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</si>
  <si>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</si>
  <si>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</si>
  <si>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</si>
  <si>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</si>
  <si>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</si>
  <si>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</si>
  <si>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</si>
  <si>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</si>
  <si>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</si>
  <si>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</si>
  <si>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</si>
  <si>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</si>
  <si>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</si>
  <si>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</si>
  <si>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</si>
  <si>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</si>
  <si>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</si>
  <si>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</si>
  <si>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</si>
  <si>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</si>
  <si>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</si>
  <si>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</si>
  <si>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</si>
  <si>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</si>
  <si>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</si>
  <si>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</si>
  <si>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</si>
  <si>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</si>
  <si>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</si>
  <si>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</si>
  <si>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</si>
  <si>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</si>
  <si>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</si>
  <si>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</si>
  <si>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</si>
  <si>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</si>
  <si>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</si>
  <si>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</si>
  <si>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</si>
  <si>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</si>
  <si>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</si>
  <si>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</si>
  <si>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</si>
  <si>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</si>
  <si>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</si>
  <si>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</si>
  <si>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</si>
  <si>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</si>
  <si>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</si>
  <si>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</si>
  <si>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</si>
  <si>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</si>
  <si>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</si>
  <si>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</si>
  <si>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</si>
  <si>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</si>
  <si>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</si>
  <si>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</si>
  <si>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</si>
  <si>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</si>
  <si>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</si>
  <si>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</si>
  <si>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</si>
  <si>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</si>
  <si>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</si>
  <si>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</si>
  <si>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</si>
  <si>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</si>
  <si>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</si>
  <si>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</si>
  <si>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</si>
  <si>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</si>
  <si>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</si>
  <si>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</si>
  <si>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</si>
  <si>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</si>
  <si>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</si>
  <si>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</si>
  <si>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</si>
  <si>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</si>
  <si>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</si>
  <si>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</si>
  <si>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</si>
  <si>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</si>
  <si>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</si>
  <si>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</si>
  <si>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</si>
  <si>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</si>
  <si>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</si>
  <si>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</si>
  <si>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</si>
  <si>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</si>
  <si>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</si>
  <si>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</si>
  <si>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</si>
  <si>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</si>
  <si>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</si>
  <si>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</si>
  <si>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</si>
  <si>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</si>
  <si>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</si>
  <si>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</si>
  <si>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</si>
  <si>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</si>
  <si>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</si>
  <si>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</si>
  <si>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</si>
  <si>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</si>
  <si>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</si>
  <si>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</si>
  <si>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</si>
  <si>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</si>
  <si>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</si>
  <si>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</si>
  <si>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</si>
  <si>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</si>
  <si>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</si>
  <si>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</si>
  <si>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</si>
  <si>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</si>
  <si>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</si>
  <si>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</si>
  <si>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</si>
  <si>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</si>
  <si>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</si>
  <si>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</si>
  <si>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</si>
  <si>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</si>
  <si>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</si>
  <si>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</si>
  <si>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</si>
  <si>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</si>
  <si>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</si>
  <si>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</si>
  <si>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</si>
  <si>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</si>
  <si>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</si>
  <si>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</si>
  <si>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</si>
  <si>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</si>
  <si>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</si>
  <si>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</si>
  <si>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</si>
  <si>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</si>
  <si>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</si>
  <si>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</si>
  <si>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</si>
  <si>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</si>
  <si>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</si>
  <si>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</si>
  <si>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</si>
  <si>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</si>
  <si>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</si>
  <si>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</si>
  <si>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</si>
  <si>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</si>
  <si>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</si>
  <si>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</si>
  <si>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</si>
  <si>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</si>
  <si>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</si>
  <si>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</si>
  <si>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</si>
  <si>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</si>
  <si>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</si>
  <si>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</si>
  <si>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</si>
  <si>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</si>
  <si>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</si>
  <si>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</si>
  <si>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</si>
  <si>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</si>
  <si>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</si>
  <si>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</si>
  <si>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</si>
  <si>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</si>
  <si>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</si>
  <si>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</si>
  <si>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</si>
  <si>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</si>
  <si>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</si>
  <si>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</si>
  <si>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</si>
  <si>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</si>
  <si>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</si>
  <si>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</si>
  <si>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</si>
  <si>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</si>
  <si>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</si>
  <si>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</si>
  <si>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</si>
  <si>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</si>
  <si>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</si>
  <si>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</si>
  <si>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</si>
  <si>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</si>
  <si>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</si>
  <si>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</si>
  <si>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</si>
  <si>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</si>
  <si>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</si>
  <si>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</si>
  <si>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</si>
  <si>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</si>
  <si>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</si>
  <si>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</si>
  <si>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</si>
  <si>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</si>
  <si>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</si>
  <si>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</si>
  <si>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</si>
  <si>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</si>
  <si>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</si>
  <si>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</si>
  <si>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</si>
  <si>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</si>
  <si>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</si>
  <si>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</si>
  <si>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</si>
  <si>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</si>
  <si>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</si>
  <si>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</si>
  <si>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</si>
  <si>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</si>
  <si>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</si>
  <si>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</si>
  <si>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</si>
  <si>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</si>
  <si>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</si>
  <si>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</si>
  <si>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</si>
  <si>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</si>
  <si>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</si>
  <si>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</si>
  <si>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</si>
  <si>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</si>
  <si>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</si>
  <si>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</si>
  <si>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</si>
  <si>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</si>
  <si>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</si>
  <si>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</si>
  <si>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</si>
  <si>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</si>
  <si>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</si>
  <si>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</si>
  <si>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</si>
  <si>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</si>
  <si>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</si>
  <si>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</si>
  <si>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</si>
  <si>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</si>
  <si>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</si>
  <si>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</si>
  <si>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</si>
  <si>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</si>
  <si>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</si>
  <si>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</si>
  <si>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</si>
  <si>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</si>
  <si>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</si>
  <si>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</si>
  <si>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</si>
  <si>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</si>
  <si>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</si>
  <si>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</si>
  <si>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</si>
  <si>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</si>
  <si>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</si>
  <si>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</si>
  <si>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</si>
  <si>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</si>
  <si>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</si>
  <si>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</si>
  <si>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</si>
  <si>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</si>
  <si>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</si>
  <si>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</si>
  <si>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</si>
  <si>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</si>
  <si>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</si>
  <si>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</si>
  <si>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</si>
  <si>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</si>
  <si>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</si>
  <si>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</si>
  <si>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</si>
  <si>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</si>
  <si>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</si>
  <si>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</si>
  <si>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</si>
  <si>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</si>
  <si>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</si>
  <si>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</si>
  <si>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</si>
  <si>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</si>
  <si>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</si>
  <si>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</si>
  <si>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</si>
  <si>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</si>
  <si>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</si>
  <si>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</si>
  <si>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</si>
  <si>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</si>
  <si>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</si>
  <si>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</si>
  <si>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</si>
  <si>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</si>
  <si>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</si>
  <si>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</si>
  <si>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</si>
  <si>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</si>
  <si>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</si>
  <si>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</si>
  <si>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</si>
  <si>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</si>
  <si>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</si>
  <si>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</si>
  <si>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</si>
  <si>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</si>
  <si>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</si>
  <si>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</si>
  <si>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</si>
  <si>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</si>
  <si>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</si>
  <si>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</si>
  <si>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</si>
  <si>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</si>
  <si>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</si>
  <si>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</si>
  <si>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</si>
  <si>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</si>
  <si>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</si>
  <si>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</si>
  <si>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</si>
  <si>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</si>
  <si>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</si>
  <si>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</si>
  <si>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</si>
  <si>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</si>
  <si>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</si>
  <si>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</si>
  <si>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</si>
  <si>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</si>
  <si>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</si>
  <si>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</si>
  <si>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</si>
  <si>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</si>
  <si>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</si>
  <si>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</si>
  <si>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</si>
  <si>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</si>
  <si>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</si>
  <si>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</si>
  <si>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</si>
  <si>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</si>
  <si>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</si>
  <si>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</si>
  <si>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</si>
  <si>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</si>
  <si>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</si>
  <si>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</si>
  <si>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</si>
  <si>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</si>
  <si>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</si>
  <si>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</si>
  <si>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</si>
  <si>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</si>
  <si>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</si>
  <si>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</si>
  <si>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</si>
  <si>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</si>
  <si>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</si>
  <si>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</si>
  <si>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</si>
  <si>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</si>
  <si>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</si>
  <si>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</si>
  <si>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</si>
  <si>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</si>
  <si>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</si>
  <si>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</si>
  <si>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</si>
  <si>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</si>
  <si>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</si>
  <si>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</si>
  <si>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</si>
  <si>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</si>
  <si>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</si>
  <si>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</si>
  <si>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</si>
  <si>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</si>
  <si>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</si>
  <si>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</si>
  <si>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</si>
  <si>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</si>
  <si>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</si>
  <si>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</si>
  <si>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</si>
  <si>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</si>
  <si>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</si>
  <si>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</si>
  <si>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</si>
  <si>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</si>
  <si>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</si>
  <si>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</si>
  <si>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</si>
  <si>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</si>
  <si>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</si>
  <si>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</si>
  <si>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</si>
  <si>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</si>
  <si>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</si>
  <si>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</si>
  <si>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</si>
  <si>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</si>
  <si>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</si>
  <si>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</si>
  <si>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</si>
  <si>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</si>
  <si>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</si>
  <si>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</si>
  <si>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</si>
  <si>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</si>
  <si>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</si>
  <si>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</si>
  <si>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</si>
  <si>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</si>
  <si>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</si>
  <si>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</si>
  <si>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</si>
  <si>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</si>
  <si>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</si>
  <si>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</si>
  <si>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</si>
  <si>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</si>
  <si>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</si>
  <si>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</si>
  <si>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</si>
  <si>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</si>
  <si>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</si>
  <si>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</si>
  <si>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</si>
  <si>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</si>
  <si>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</si>
  <si>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</si>
  <si>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</si>
  <si>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</si>
  <si>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</si>
  <si>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</si>
  <si>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</si>
  <si>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</si>
  <si>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</si>
  <si>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</si>
  <si>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</si>
  <si>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</si>
  <si>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</si>
  <si>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</si>
  <si>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</si>
  <si>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</si>
  <si>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</si>
  <si>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</si>
  <si>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</si>
  <si>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</si>
  <si>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</si>
  <si>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</si>
  <si>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</si>
  <si>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</si>
  <si>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</si>
  <si>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</si>
  <si>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</si>
  <si>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</si>
  <si>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</si>
  <si>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</si>
  <si>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</si>
  <si>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</si>
  <si>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</si>
  <si>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</si>
  <si>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</si>
  <si>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</si>
  <si>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</si>
  <si>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</si>
  <si>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</si>
  <si>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</si>
  <si>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</si>
  <si>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</si>
  <si>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</si>
  <si>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</si>
  <si>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</si>
  <si>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</si>
  <si>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</si>
  <si>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</si>
  <si>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</si>
  <si>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</si>
  <si>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</si>
  <si>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</si>
  <si>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</si>
  <si>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</si>
  <si>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</si>
  <si>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</si>
  <si>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</si>
  <si>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</si>
  <si>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</si>
  <si>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</si>
  <si>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</si>
  <si>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</si>
  <si>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</si>
  <si>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</si>
  <si>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</si>
  <si>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</si>
  <si>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</si>
  <si>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</si>
  <si>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</si>
  <si>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</si>
  <si>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</si>
  <si>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</si>
  <si>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</si>
  <si>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</si>
  <si>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</si>
  <si>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</si>
  <si>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</si>
  <si>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</si>
  <si>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</si>
  <si>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</si>
  <si>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</si>
  <si>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</si>
  <si>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</si>
  <si>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</si>
  <si>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</si>
  <si>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</si>
  <si>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</si>
  <si>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</si>
  <si>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</si>
  <si>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</si>
  <si>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</si>
  <si>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</si>
  <si>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</si>
  <si>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</si>
  <si>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</si>
  <si>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</si>
  <si>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</si>
  <si>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</si>
  <si>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</si>
  <si>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</si>
  <si>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</si>
  <si>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</si>
  <si>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</si>
  <si>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</si>
  <si>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</si>
  <si>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</si>
  <si>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</si>
  <si>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</si>
  <si>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</si>
  <si>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</si>
  <si>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</si>
  <si>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</si>
  <si>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</si>
  <si>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</si>
  <si>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</si>
  <si>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</si>
  <si>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</si>
  <si>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</si>
  <si>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</si>
  <si>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</si>
  <si>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</si>
  <si>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</si>
  <si>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</si>
  <si>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</si>
  <si>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</si>
  <si>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</si>
  <si>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</si>
  <si>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</si>
  <si>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</si>
  <si>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</si>
  <si>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</si>
  <si>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</si>
  <si>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</si>
  <si>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</si>
  <si>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</si>
  <si>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</si>
  <si>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</si>
  <si>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</si>
  <si>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</si>
  <si>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</si>
  <si>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</si>
  <si>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</si>
  <si>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</si>
  <si>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</si>
  <si>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</si>
  <si>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</si>
  <si>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</si>
  <si>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</si>
  <si>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</si>
  <si>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</si>
  <si>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</si>
  <si>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</si>
  <si>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</si>
  <si>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</si>
  <si>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</si>
  <si>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</si>
  <si>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</si>
  <si>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</si>
  <si>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</si>
  <si>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</si>
  <si>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</si>
  <si>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</si>
  <si>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</si>
  <si>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</si>
  <si>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</si>
  <si>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</si>
  <si>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</si>
  <si>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</si>
  <si>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</si>
  <si>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</si>
  <si>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</si>
  <si>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</si>
  <si>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</si>
  <si>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</si>
  <si>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</si>
  <si>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</si>
  <si>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</si>
  <si>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</si>
  <si>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</si>
  <si>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</si>
  <si>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</si>
  <si>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</si>
  <si>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</si>
  <si>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</si>
  <si>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</si>
  <si>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</si>
  <si>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</si>
  <si>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</si>
  <si>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</si>
  <si>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</si>
  <si>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</si>
  <si>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</si>
  <si>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</si>
  <si>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</si>
  <si>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</si>
  <si>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</si>
  <si>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</si>
  <si>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</si>
  <si>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</si>
  <si>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</si>
  <si>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</si>
  <si>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</si>
  <si>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</si>
  <si>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</si>
  <si>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</si>
  <si>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</si>
  <si>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</si>
  <si>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</si>
  <si>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</si>
  <si>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</si>
  <si>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</si>
  <si>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</si>
  <si>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</si>
  <si>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</si>
  <si>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</si>
  <si>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</si>
  <si>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</si>
  <si>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</si>
  <si>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</si>
  <si>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</si>
  <si>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</si>
  <si>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</si>
  <si>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</si>
  <si>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</si>
  <si>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</si>
  <si>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</si>
  <si>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</si>
  <si>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</si>
  <si>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</si>
  <si>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</si>
  <si>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</si>
  <si>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</si>
  <si>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</si>
  <si>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</si>
  <si>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</si>
  <si>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</si>
  <si>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</si>
  <si>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</si>
  <si>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</si>
  <si>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</si>
  <si>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</si>
  <si>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</si>
  <si>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</si>
  <si>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</si>
  <si>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</si>
  <si>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</si>
  <si>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</si>
  <si>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</si>
  <si>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</si>
  <si>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</si>
  <si>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</si>
  <si>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</si>
  <si>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</si>
  <si>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</si>
  <si>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</si>
  <si>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</si>
  <si>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</si>
  <si>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</si>
  <si>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</si>
  <si>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</si>
  <si>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</si>
  <si>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</si>
  <si>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</si>
  <si>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</si>
  <si>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</si>
  <si>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</si>
  <si>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</si>
  <si>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</si>
  <si>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</si>
  <si>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</si>
  <si>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</si>
  <si>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</si>
  <si>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</si>
  <si>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</si>
  <si>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</si>
  <si>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</si>
  <si>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</si>
  <si>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</si>
  <si>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</si>
  <si>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</si>
  <si>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</si>
  <si>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</si>
  <si>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</si>
  <si>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</si>
  <si>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</si>
  <si>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</si>
  <si>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</si>
  <si>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</si>
  <si>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</si>
  <si>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</si>
  <si>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</si>
  <si>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</si>
  <si>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</si>
  <si>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</si>
  <si>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</si>
  <si>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</si>
  <si>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</si>
  <si>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</si>
  <si>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</si>
  <si>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</si>
  <si>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</si>
  <si>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</si>
  <si>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</si>
  <si>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</si>
  <si>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</si>
  <si>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</si>
  <si>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</si>
  <si>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</si>
  <si>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</si>
  <si>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</si>
  <si>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</si>
  <si>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</si>
  <si>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</si>
  <si>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</si>
  <si>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</si>
  <si>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</si>
  <si>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</si>
  <si>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</si>
  <si>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</si>
  <si>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</si>
  <si>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</si>
  <si>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</si>
  <si>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</si>
  <si>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</si>
  <si>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</si>
  <si>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</si>
  <si>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</si>
  <si>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</si>
  <si>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</si>
  <si>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</si>
  <si>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</si>
  <si>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</si>
  <si>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</si>
  <si>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</si>
  <si>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</si>
  <si>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</si>
  <si>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</si>
  <si>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</si>
  <si>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</si>
  <si>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</si>
  <si>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</si>
  <si>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</si>
  <si>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</si>
  <si>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</si>
  <si>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</si>
  <si>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</si>
  <si>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</si>
  <si>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</si>
  <si>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</si>
  <si>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</si>
  <si>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</si>
  <si>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</si>
  <si>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</si>
  <si>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</si>
  <si>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</si>
  <si>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</si>
  <si>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</si>
  <si>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</si>
  <si>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</si>
  <si>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</si>
  <si>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</si>
  <si>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</si>
  <si>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</si>
  <si>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</si>
  <si>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</si>
  <si>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</si>
  <si>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</si>
  <si>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</si>
  <si>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</si>
  <si>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</si>
  <si>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</si>
  <si>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</si>
  <si>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</si>
  <si>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</si>
  <si>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</si>
  <si>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</si>
  <si>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</si>
  <si>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</si>
  <si>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</si>
  <si>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</si>
  <si>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</si>
  <si>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</si>
  <si>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</si>
  <si>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</si>
  <si>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</si>
  <si>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</si>
  <si>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</si>
  <si>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</si>
  <si>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</si>
  <si>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</si>
  <si>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</si>
  <si>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</si>
  <si>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</si>
  <si>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</si>
  <si>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</si>
  <si>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</si>
  <si>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</si>
  <si>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</si>
  <si>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</si>
  <si>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</si>
  <si>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</si>
  <si>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</si>
  <si>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</si>
  <si>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</si>
  <si>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</si>
  <si>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</si>
  <si>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</si>
  <si>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</si>
  <si>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</si>
  <si>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</si>
  <si>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</si>
  <si>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</si>
  <si>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</si>
  <si>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</si>
  <si>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</si>
  <si>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</si>
  <si>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</si>
  <si>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</si>
  <si>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</si>
  <si>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</si>
  <si>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</si>
  <si>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</si>
  <si>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</si>
  <si>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</si>
  <si>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</si>
  <si>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</si>
  <si>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</si>
  <si>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</si>
  <si>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</si>
  <si>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</si>
  <si>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</si>
  <si>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</si>
  <si>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</si>
  <si>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</si>
  <si>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</si>
  <si>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</si>
  <si>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</si>
  <si>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</si>
  <si>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</si>
  <si>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</si>
  <si>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</si>
  <si>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</si>
  <si>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</si>
  <si>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</si>
  <si>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</si>
  <si>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</si>
  <si>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</si>
  <si>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</si>
  <si>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</si>
  <si>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</si>
  <si>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</si>
  <si>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</si>
  <si>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</si>
  <si>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</si>
  <si>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</si>
  <si>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</si>
  <si>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</si>
  <si>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</si>
  <si>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</si>
  <si>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</si>
  <si>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</si>
  <si>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</si>
  <si>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</si>
  <si>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</si>
  <si>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</si>
  <si>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</si>
  <si>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</si>
  <si>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</si>
  <si>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</si>
  <si>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</si>
  <si>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</si>
  <si>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</si>
  <si>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</si>
  <si>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</si>
  <si>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</si>
  <si>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</si>
  <si>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</si>
  <si>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</si>
  <si>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</si>
  <si>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</si>
  <si>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</si>
  <si>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</si>
  <si>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</si>
  <si>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</si>
  <si>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</si>
  <si>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</si>
  <si>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</si>
  <si>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</si>
  <si>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</si>
  <si>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</si>
  <si>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</si>
  <si>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</si>
  <si>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</si>
  <si>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</si>
  <si>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</si>
  <si>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</si>
  <si>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</si>
  <si>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</si>
  <si>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</si>
  <si>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</si>
  <si>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</si>
  <si>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</si>
  <si>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</si>
  <si>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</si>
  <si>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</si>
  <si>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</si>
  <si>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</si>
  <si>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</si>
  <si>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</si>
  <si>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</si>
  <si>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</si>
  <si>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</si>
  <si>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</si>
  <si>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</si>
  <si>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</si>
  <si>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</si>
  <si>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</si>
  <si>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</si>
  <si>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</si>
  <si>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</si>
  <si>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</si>
  <si>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</si>
  <si>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</si>
  <si>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</si>
  <si>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</si>
  <si>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</si>
  <si>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</si>
  <si>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</si>
  <si>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</si>
  <si>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</si>
  <si>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</si>
  <si>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</si>
  <si>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</si>
  <si>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</si>
  <si>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</si>
  <si>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</si>
  <si>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</si>
  <si>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</si>
  <si>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</si>
  <si>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</si>
  <si>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</si>
  <si>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</si>
  <si>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</si>
  <si>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</si>
  <si>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</si>
  <si>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</si>
  <si>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</si>
  <si>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</si>
  <si>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</si>
  <si>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</si>
  <si>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</si>
  <si>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</si>
  <si>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</si>
  <si>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</si>
  <si>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</si>
  <si>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</si>
  <si>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</si>
  <si>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</si>
  <si>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</si>
  <si>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</si>
  <si>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</si>
  <si>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</si>
  <si>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</si>
  <si>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</si>
  <si>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</si>
  <si>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</si>
  <si>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</si>
  <si>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</si>
  <si>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</si>
  <si>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</si>
  <si>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</si>
  <si>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</si>
  <si>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</si>
  <si>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</si>
  <si>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</si>
  <si>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</si>
  <si>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</si>
  <si>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</si>
  <si>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</si>
  <si>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</si>
  <si>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</si>
  <si>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</si>
  <si>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</si>
  <si>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</si>
  <si>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</si>
  <si>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</si>
  <si>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</si>
  <si>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</si>
  <si>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</si>
  <si>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</si>
  <si>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</si>
  <si>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</si>
  <si>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</si>
  <si>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</si>
  <si>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</si>
  <si>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</si>
  <si>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</si>
  <si>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</si>
  <si>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</si>
  <si>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</si>
  <si>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</si>
  <si>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</si>
  <si>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</si>
  <si>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</si>
  <si>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</si>
  <si>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</si>
  <si>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</si>
  <si>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</si>
  <si>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</si>
  <si>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</si>
  <si>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</si>
  <si>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</si>
  <si>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</si>
  <si>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</si>
  <si>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</si>
  <si>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</si>
  <si>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</si>
  <si>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</si>
  <si>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</si>
  <si>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</si>
  <si>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</si>
  <si>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</si>
  <si>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</si>
  <si>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</si>
  <si>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</si>
  <si>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</si>
  <si>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</si>
  <si>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</si>
  <si>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</si>
  <si>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</si>
  <si>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</si>
  <si>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</si>
  <si>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</si>
  <si>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</si>
  <si>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</si>
  <si>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</si>
  <si>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</si>
  <si>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</si>
  <si>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</si>
  <si>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</si>
  <si>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</si>
  <si>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</si>
  <si>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</si>
  <si>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</si>
  <si>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</si>
  <si>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</si>
  <si>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</si>
  <si>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</si>
  <si>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</si>
  <si>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</si>
  <si>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</si>
  <si>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</si>
  <si>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</si>
  <si>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</si>
  <si>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</si>
  <si>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</si>
  <si>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</si>
  <si>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</si>
  <si>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</si>
  <si>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</si>
  <si>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</si>
  <si>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</si>
  <si>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</si>
  <si>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</si>
  <si>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</si>
  <si>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</si>
  <si>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</si>
  <si>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</si>
  <si>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</si>
  <si>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</si>
  <si>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</si>
  <si>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</si>
  <si>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</si>
  <si>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</si>
  <si>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</si>
  <si>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</si>
  <si>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</si>
  <si>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</si>
  <si>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</si>
  <si>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</si>
  <si>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</si>
  <si>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</si>
  <si>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</si>
  <si>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</si>
  <si>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</si>
  <si>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</si>
  <si>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</si>
  <si>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</si>
  <si>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</si>
  <si>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</si>
  <si>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</si>
  <si>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</si>
  <si>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</si>
  <si>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</si>
  <si>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</si>
  <si>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</si>
  <si>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</si>
  <si>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</si>
  <si>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</si>
  <si>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</si>
  <si>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</si>
  <si>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</si>
  <si>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</si>
  <si>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</si>
  <si>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</si>
  <si>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</si>
  <si>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</si>
  <si>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</si>
  <si>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</si>
  <si>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</si>
  <si>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</si>
  <si>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</si>
  <si>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</si>
  <si>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</si>
  <si>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</si>
  <si>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</si>
  <si>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</si>
  <si>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</si>
  <si>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</si>
  <si>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</si>
  <si>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</si>
  <si>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</si>
  <si>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</si>
  <si>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</si>
  <si>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</si>
  <si>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</si>
  <si>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</si>
  <si>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</si>
  <si>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</si>
  <si>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</si>
  <si>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</si>
  <si>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</si>
  <si>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</si>
  <si>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</si>
  <si>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</si>
  <si>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</si>
  <si>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</si>
  <si>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</si>
  <si>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</si>
  <si>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</si>
  <si>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</si>
  <si>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</si>
  <si>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</si>
  <si>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</si>
  <si>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</si>
  <si>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</si>
  <si>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</si>
  <si>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</si>
  <si>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</si>
  <si>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</si>
  <si>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</si>
  <si>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</si>
  <si>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</si>
  <si>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</si>
  <si>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</si>
  <si>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</si>
  <si>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</si>
  <si>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</si>
  <si>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</si>
  <si>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</si>
  <si>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</si>
  <si>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</si>
  <si>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</si>
  <si>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</si>
  <si>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</si>
  <si>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</si>
  <si>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</si>
  <si>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</si>
  <si>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</si>
  <si>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</si>
  <si>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</si>
  <si>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</si>
  <si>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</si>
  <si>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</si>
  <si>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</si>
  <si>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</si>
  <si>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</si>
  <si>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</si>
  <si>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</si>
  <si>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</si>
  <si>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</si>
  <si>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</si>
  <si>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</si>
  <si>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</si>
  <si>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</si>
  <si>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</si>
  <si>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</si>
  <si>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</si>
  <si>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</si>
  <si>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</si>
  <si>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</si>
  <si>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</si>
  <si>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</si>
  <si>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</si>
  <si>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</si>
  <si>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</si>
  <si>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</si>
  <si>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</si>
  <si>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</si>
  <si>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</si>
  <si>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</si>
  <si>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</si>
  <si>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</si>
  <si>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</si>
  <si>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</si>
  <si>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</si>
  <si>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</si>
  <si>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</si>
  <si>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</si>
  <si>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</si>
  <si>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</si>
  <si>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</si>
  <si>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</si>
  <si>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</si>
  <si>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</si>
  <si>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</si>
  <si>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</si>
  <si>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</si>
  <si>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</si>
  <si>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</si>
  <si>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</si>
  <si>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</si>
  <si>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</si>
  <si>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</si>
  <si>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</si>
  <si>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</si>
  <si>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</si>
  <si>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</si>
  <si>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</si>
  <si>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</si>
  <si>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</si>
  <si>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</si>
  <si>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</si>
  <si>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</si>
  <si>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</si>
  <si>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</si>
  <si>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</si>
  <si>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</si>
  <si>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</si>
  <si>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</si>
  <si>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</si>
  <si>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</si>
  <si>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</si>
  <si>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</si>
  <si>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</si>
  <si>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</si>
  <si>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</si>
  <si>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</si>
  <si>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</si>
  <si>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</si>
  <si>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</si>
  <si>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</si>
  <si>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</si>
  <si>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</si>
  <si>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</si>
  <si>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</si>
  <si>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</si>
  <si>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</si>
  <si>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</si>
  <si>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</si>
  <si>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</si>
  <si>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</si>
  <si>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</si>
  <si>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</si>
  <si>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</si>
  <si>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</si>
  <si>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</si>
  <si>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</si>
  <si>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</si>
  <si>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</si>
  <si>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</si>
  <si>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</si>
  <si>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</si>
  <si>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</si>
  <si>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</si>
  <si>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</si>
  <si>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</si>
  <si>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</si>
  <si>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</si>
  <si>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</si>
  <si>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</si>
  <si>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</si>
  <si>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</si>
  <si>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</si>
  <si>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</si>
  <si>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</si>
  <si>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</si>
  <si>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</si>
  <si>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</si>
  <si>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</si>
  <si>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</si>
  <si>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</si>
  <si>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</si>
  <si>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</si>
  <si>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</si>
  <si>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</si>
  <si>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</si>
  <si>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</si>
  <si>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</si>
  <si>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</si>
  <si>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</si>
  <si>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</si>
  <si>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</si>
  <si>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</si>
  <si>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</si>
  <si>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</si>
  <si>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</si>
  <si>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</si>
  <si>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</si>
  <si>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</si>
  <si>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</si>
  <si>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</si>
  <si>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</si>
  <si>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</si>
  <si>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</si>
  <si>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</si>
  <si>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</si>
  <si>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</si>
  <si>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</si>
  <si>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</si>
  <si>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</si>
  <si>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</si>
  <si>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</si>
  <si>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</si>
  <si>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</si>
  <si>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</si>
  <si>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</si>
  <si>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</si>
  <si>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</si>
  <si>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</si>
  <si>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</si>
  <si>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</si>
  <si>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</si>
  <si>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</si>
  <si>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</si>
  <si>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</si>
  <si>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</si>
  <si>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</si>
  <si>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</si>
  <si>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</si>
  <si>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</si>
  <si>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</si>
  <si>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</si>
  <si>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</si>
  <si>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</si>
  <si>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</si>
  <si>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</si>
  <si>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</si>
  <si>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</si>
  <si>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</si>
  <si>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</si>
  <si>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</si>
  <si>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</si>
  <si>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</si>
  <si>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</si>
  <si>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</si>
  <si>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</si>
  <si>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</si>
  <si>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</si>
  <si>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</si>
  <si>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</si>
  <si>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</si>
  <si>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</si>
  <si>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</si>
  <si>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</si>
  <si>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</si>
  <si>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</si>
  <si>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</si>
  <si>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</si>
  <si>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</si>
  <si>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</si>
  <si>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</si>
  <si>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</si>
  <si>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</si>
  <si>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</si>
  <si>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</si>
  <si>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</si>
  <si>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</si>
  <si>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</si>
  <si>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</si>
  <si>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</si>
  <si>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</si>
  <si>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</si>
  <si>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</si>
  <si>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</si>
  <si>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</si>
  <si>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</si>
  <si>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</si>
  <si>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</si>
  <si>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</si>
  <si>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</si>
  <si>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</si>
  <si>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</si>
  <si>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</si>
  <si>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</si>
  <si>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</si>
  <si>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</si>
  <si>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</si>
  <si>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</si>
  <si>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</si>
  <si>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</si>
  <si>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</si>
  <si>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</si>
  <si>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</si>
  <si>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</si>
  <si>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</si>
  <si>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</si>
  <si>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</si>
  <si>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</si>
  <si>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</si>
  <si>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</si>
  <si>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</si>
  <si>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</si>
  <si>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</si>
  <si>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</si>
  <si>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</si>
  <si>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</si>
  <si>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</si>
  <si>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</si>
  <si>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</si>
  <si>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</si>
  <si>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</si>
  <si>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</si>
  <si>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</si>
  <si>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</si>
  <si>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</si>
  <si>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</si>
  <si>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</si>
  <si>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</si>
  <si>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</si>
  <si>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</si>
  <si>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</si>
  <si>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</si>
  <si>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</si>
  <si>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</si>
  <si>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</si>
  <si>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</si>
  <si>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</si>
  <si>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</si>
  <si>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</si>
  <si>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</si>
  <si>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</si>
  <si>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</si>
  <si>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</si>
  <si>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</si>
  <si>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</si>
  <si>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</si>
  <si>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</si>
  <si>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</si>
  <si>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</si>
  <si>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</si>
  <si>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</si>
  <si>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</si>
  <si>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</si>
  <si>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</si>
  <si>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</si>
  <si>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</si>
  <si>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</si>
  <si>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</si>
  <si>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</si>
  <si>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</si>
  <si>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</si>
  <si>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</si>
  <si>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</si>
  <si>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</si>
  <si>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</si>
  <si>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</si>
  <si>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</si>
  <si>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</si>
  <si>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</si>
  <si>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</si>
  <si>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</si>
  <si>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</si>
  <si>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</si>
  <si>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</si>
  <si>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</si>
  <si>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</si>
  <si>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</si>
  <si>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</si>
  <si>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</si>
  <si>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</si>
  <si>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</si>
  <si>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</si>
  <si>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</si>
  <si>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</si>
  <si>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</si>
  <si>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</si>
  <si>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</si>
  <si>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</si>
  <si>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</si>
  <si>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</si>
  <si>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</si>
  <si>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</si>
  <si>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</si>
  <si>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</si>
  <si>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</si>
  <si>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</si>
  <si>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</si>
  <si>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</si>
  <si>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</si>
  <si>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</si>
  <si>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</si>
  <si>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</si>
  <si>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</si>
  <si>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</si>
  <si>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</si>
  <si>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</si>
  <si>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</si>
  <si>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</si>
  <si>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</si>
  <si>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</si>
  <si>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</si>
  <si>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</si>
  <si>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</si>
  <si>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</si>
  <si>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</si>
  <si>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</si>
  <si>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</si>
  <si>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</si>
  <si>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</si>
  <si>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</si>
  <si>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</si>
  <si>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</si>
  <si>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</si>
  <si>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</si>
  <si>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</si>
  <si>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</si>
  <si>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</si>
  <si>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</si>
  <si>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</si>
  <si>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</si>
  <si>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</si>
  <si>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</si>
  <si>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</si>
  <si>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</si>
  <si>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</si>
  <si>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</si>
  <si>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</si>
  <si>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</si>
  <si>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</si>
  <si>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</si>
  <si>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</si>
  <si>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</si>
  <si>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</si>
  <si>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</si>
  <si>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</si>
  <si>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</si>
  <si>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</si>
  <si>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</si>
  <si>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</si>
  <si>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</si>
  <si>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</si>
  <si>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</si>
  <si>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</si>
  <si>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</si>
  <si>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</si>
  <si>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</si>
  <si>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</si>
  <si>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</si>
  <si>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</si>
  <si>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</si>
  <si>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</si>
  <si>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</si>
  <si>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</si>
  <si>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</si>
  <si>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</si>
  <si>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</si>
  <si>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</si>
  <si>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</si>
  <si>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</si>
  <si>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</si>
  <si>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</si>
  <si>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</si>
  <si>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</si>
  <si>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</si>
  <si>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</si>
  <si>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</si>
  <si>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</si>
  <si>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</si>
  <si>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</si>
  <si>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</si>
  <si>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</si>
  <si>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</si>
  <si>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</si>
  <si>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</si>
  <si>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</si>
  <si>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</si>
  <si>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</si>
  <si>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</si>
  <si>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</si>
  <si>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</si>
  <si>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</si>
  <si>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</si>
  <si>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</si>
  <si>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</si>
  <si>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</si>
  <si>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</si>
  <si>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</si>
  <si>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</si>
  <si>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</si>
  <si>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</si>
  <si>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</si>
  <si>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</si>
  <si>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</si>
  <si>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</si>
  <si>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</si>
  <si>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</si>
  <si>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</si>
  <si>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</si>
  <si>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</si>
  <si>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</si>
  <si>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</si>
  <si>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</si>
  <si>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</si>
  <si>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</si>
  <si>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</si>
  <si>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</si>
  <si>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</si>
  <si>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</si>
  <si>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</si>
  <si>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</si>
  <si>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</si>
  <si>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</si>
  <si>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</si>
  <si>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</si>
  <si>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</si>
  <si>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</si>
  <si>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</si>
  <si>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</si>
  <si>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</si>
  <si>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</si>
  <si>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</si>
  <si>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</si>
  <si>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</si>
  <si>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</si>
  <si>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</si>
  <si>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</si>
  <si>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</si>
  <si>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</si>
  <si>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</si>
  <si>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</si>
  <si>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</si>
  <si>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</si>
  <si>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</si>
  <si>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</si>
  <si>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</si>
  <si>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</si>
  <si>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</si>
  <si>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</si>
  <si>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</si>
  <si>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</si>
  <si>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</si>
  <si>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</si>
  <si>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</si>
  <si>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</si>
  <si>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</si>
  <si>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</si>
  <si>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</si>
  <si>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</si>
  <si>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</si>
  <si>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</si>
  <si>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</si>
  <si>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</si>
  <si>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</si>
  <si>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</si>
  <si>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</si>
  <si>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</si>
  <si>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</si>
  <si>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</si>
  <si>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</si>
  <si>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</si>
  <si>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</si>
  <si>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</si>
  <si>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</si>
  <si>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</si>
  <si>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</si>
  <si>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</si>
  <si>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</si>
  <si>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</si>
  <si>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</si>
  <si>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</si>
  <si>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</si>
  <si>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</si>
  <si>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</si>
  <si>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</si>
  <si>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</si>
  <si>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</si>
  <si>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</si>
  <si>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</si>
  <si>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</si>
  <si>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</si>
  <si>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</si>
  <si>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</si>
  <si>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</si>
  <si>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</si>
  <si>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</si>
  <si>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</si>
  <si>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</si>
  <si>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</si>
  <si>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</si>
  <si>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</si>
  <si>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</si>
  <si>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</si>
  <si>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</si>
  <si>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</si>
  <si>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</si>
  <si>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</si>
  <si>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</si>
  <si>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</si>
  <si>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</si>
  <si>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</si>
  <si>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</si>
  <si>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</si>
  <si>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</si>
  <si>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</si>
  <si>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</si>
  <si>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</si>
  <si>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</si>
  <si>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</si>
  <si>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</si>
  <si>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</si>
  <si>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</si>
  <si>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</si>
  <si>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</si>
  <si>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</si>
  <si>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</si>
  <si>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</si>
  <si>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</si>
  <si>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</si>
  <si>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</si>
  <si>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</si>
  <si>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</si>
  <si>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</si>
  <si>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</si>
  <si>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</si>
  <si>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</si>
  <si>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</si>
  <si>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</si>
  <si>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</si>
  <si>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</si>
  <si>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</si>
  <si>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</si>
  <si>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</si>
  <si>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</si>
  <si>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</si>
  <si>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</si>
  <si>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</si>
  <si>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</si>
  <si>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</si>
  <si>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</si>
  <si>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</si>
  <si>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</si>
  <si>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</si>
  <si>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</si>
  <si>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</si>
  <si>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</si>
  <si>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</si>
  <si>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</si>
  <si>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</si>
  <si>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</si>
  <si>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</si>
  <si>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</si>
  <si>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</si>
  <si>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</si>
  <si>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</si>
  <si>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</si>
  <si>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</si>
  <si>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</si>
  <si>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</si>
  <si>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</si>
  <si>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</si>
  <si>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</si>
  <si>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</si>
  <si>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</si>
  <si>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</si>
  <si>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</si>
  <si>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</si>
  <si>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</si>
  <si>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</si>
  <si>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</si>
  <si>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</si>
  <si>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</si>
  <si>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</si>
  <si>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</si>
  <si>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</si>
  <si>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</si>
  <si>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</si>
  <si>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</si>
  <si>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</si>
  <si>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</si>
  <si>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</si>
  <si>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</si>
  <si>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</si>
  <si>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</si>
  <si>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</si>
  <si>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</si>
  <si>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</si>
  <si>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</si>
  <si>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</si>
  <si>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</si>
  <si>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</si>
  <si>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</si>
  <si>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</si>
  <si>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</si>
  <si>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</si>
  <si>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</si>
  <si>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</si>
  <si>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</si>
  <si>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</si>
  <si>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</si>
  <si>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</si>
  <si>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</si>
  <si>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</si>
  <si>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</si>
  <si>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</si>
  <si>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</si>
  <si>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</si>
  <si>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</si>
  <si>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</si>
  <si>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</si>
  <si>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</si>
  <si>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</si>
  <si>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</si>
  <si>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</si>
  <si>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</si>
  <si>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</si>
  <si>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</si>
  <si>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</si>
  <si>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</si>
  <si>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</si>
  <si>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</si>
  <si>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</si>
  <si>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</si>
  <si>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</si>
  <si>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</si>
  <si>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</si>
  <si>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</si>
  <si>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</si>
  <si>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</si>
  <si>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</si>
  <si>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</si>
  <si>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</si>
  <si>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</si>
  <si>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</si>
  <si>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</si>
  <si>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</si>
  <si>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</si>
  <si>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</si>
  <si>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</si>
  <si>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</si>
  <si>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</si>
  <si>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</si>
  <si>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</si>
  <si>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</si>
  <si>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</si>
  <si>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</si>
  <si>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</si>
  <si>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</si>
  <si>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</si>
  <si>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</si>
  <si>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</si>
  <si>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</si>
  <si>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</si>
  <si>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</si>
  <si>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</si>
  <si>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</si>
  <si>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</si>
  <si>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</si>
  <si>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</si>
  <si>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</si>
  <si>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</si>
  <si>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</si>
  <si>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</si>
  <si>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</si>
  <si>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</si>
  <si>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</si>
  <si>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</si>
  <si>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</si>
  <si>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</si>
  <si>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</si>
  <si>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</si>
  <si>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</si>
  <si>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</si>
  <si>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</si>
  <si>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</si>
  <si>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</si>
  <si>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</si>
  <si>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</si>
  <si>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</si>
  <si>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</si>
  <si>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</si>
  <si>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</si>
  <si>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</si>
  <si>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</si>
  <si>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</si>
  <si>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</si>
  <si>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</si>
  <si>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</si>
  <si>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</si>
  <si>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</si>
  <si>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</si>
  <si>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</si>
  <si>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</si>
  <si>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</si>
  <si>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</si>
  <si>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</si>
  <si>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</si>
  <si>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</si>
  <si>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</si>
  <si>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</si>
  <si>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</si>
  <si>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</si>
  <si>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</si>
  <si>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</si>
  <si>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</si>
  <si>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</si>
  <si>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</si>
  <si>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</si>
  <si>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</si>
  <si>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</si>
  <si>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</si>
  <si>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</si>
  <si>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</si>
  <si>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</si>
  <si>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</si>
  <si>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</si>
  <si>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</si>
  <si>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</si>
  <si>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</si>
  <si>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</si>
  <si>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</si>
  <si>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</si>
  <si>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</si>
  <si>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</si>
  <si>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</si>
  <si>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</si>
  <si>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</si>
  <si>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spaces</t>
  </si>
  <si>
    <t>plays</t>
  </si>
  <si>
    <t>musical</t>
  </si>
  <si>
    <t>Subcategory</t>
  </si>
  <si>
    <t>Column Labels</t>
  </si>
  <si>
    <t>Grand Total</t>
  </si>
  <si>
    <t>Row Labels</t>
  </si>
  <si>
    <t>(blank)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</si>
  <si>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</si>
  <si>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</si>
  <si>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</si>
  <si>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</si>
  <si>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</si>
  <si>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</si>
  <si>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</si>
  <si>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</si>
  <si>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</si>
  <si>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</si>
  <si>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</si>
  <si>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</si>
  <si>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</si>
  <si>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</si>
  <si>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</si>
  <si>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</si>
  <si>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</si>
  <si>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</si>
  <si>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</si>
  <si>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</si>
  <si>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</si>
  <si>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</si>
  <si>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</si>
  <si>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</si>
  <si>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</si>
  <si>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</si>
  <si>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</si>
  <si>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</si>
  <si>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</si>
  <si>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</si>
  <si>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</si>
  <si>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</si>
  <si>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</si>
  <si>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</si>
  <si>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</si>
  <si>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</si>
  <si>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</si>
  <si>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</si>
  <si>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</si>
  <si>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</si>
  <si>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</si>
  <si>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</si>
  <si>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</si>
  <si>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</si>
  <si>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</si>
  <si>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</si>
  <si>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</si>
  <si>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</si>
  <si>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</si>
  <si>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Date Created Conversion.</t>
  </si>
  <si>
    <t> Date Ended Conversion column 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</si>
  <si>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</si>
  <si>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</si>
  <si>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</si>
  <si>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</si>
  <si>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</si>
  <si>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</si>
  <si>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</si>
  <si>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</si>
  <si>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</si>
  <si>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&lt;5/17/2009</t>
  </si>
  <si>
    <t>Name</t>
  </si>
  <si>
    <t>Blurb</t>
  </si>
  <si>
    <t>cJestia and Raedon</t>
  </si>
  <si>
    <t>Goal</t>
  </si>
  <si>
    <t>Pldeged</t>
  </si>
  <si>
    <t>Mean Goal</t>
  </si>
  <si>
    <t>Median Goal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</si>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</sst>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* #,##0_);_(* \(#,##0\);_(* &quot;-&quot;??_);_(@_)"/>
    <numFmt numFmtId="17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onsolas"/>
      <family val="3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14" fontId="2" fillId="0" borderId="0" xfId="0" applyNumberFormat="1" applyFont="1"/>
    <xf numFmtId="0" fontId="2" fillId="0" borderId="0" xfId="0" applyFont="1" applyAlignment="1">
      <alignment horizontal="left" vertical="center" wrapText="1" indent="1"/>
    </xf>
    <xf numFmtId="165" fontId="3" fillId="0" borderId="0" xfId="0" applyNumberFormat="1" applyFont="1" applyAlignment="1">
      <alignment vertical="center" wrapText="1"/>
    </xf>
    <xf numFmtId="165" fontId="0" fillId="0" borderId="0" xfId="0" applyNumberFormat="1"/>
    <xf numFmtId="166" fontId="0" fillId="0" borderId="0" xfId="1" applyNumberFormat="1" applyFont="1"/>
    <xf numFmtId="166" fontId="4" fillId="0" borderId="0" xfId="1" applyNumberFormat="1" applyFont="1"/>
    <xf numFmtId="1" fontId="0" fillId="0" borderId="0" xfId="0" applyNumberFormat="1"/>
    <xf numFmtId="175" fontId="0" fillId="0" borderId="0" xfId="0" applyNumberForma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0.3058968058968059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0.58440445586975154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0.57983425414364642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2-42CD-8574-9A1B49705CA1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0.58968058968058967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0.34932876321051126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0.35138121546961326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2-42CD-8574-9A1B49705CA1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0.10442260442260443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6.6266780919737214E-2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6.8784530386740331E-2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2-42CD-8574-9A1B4970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464080"/>
        <c:axId val="596461520"/>
      </c:lineChart>
      <c:catAx>
        <c:axId val="5964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61520"/>
        <c:crosses val="autoZero"/>
        <c:auto val="1"/>
        <c:lblAlgn val="ctr"/>
        <c:lblOffset val="100"/>
        <c:noMultiLvlLbl val="0"/>
      </c:catAx>
      <c:valAx>
        <c:axId val="5964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1-47DE-B415-E536B8EEEC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1-47DE-B415-E536B8EEEC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1-47DE-B415-E536B8EEE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604728"/>
        <c:axId val="553605688"/>
      </c:lineChart>
      <c:catAx>
        <c:axId val="55360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05688"/>
        <c:crosses val="autoZero"/>
        <c:auto val="1"/>
        <c:lblAlgn val="ctr"/>
        <c:lblOffset val="100"/>
        <c:noMultiLvlLbl val="0"/>
      </c:catAx>
      <c:valAx>
        <c:axId val="5536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0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Outcomes.</a:t>
            </a:r>
            <a:endParaRPr lang="en-US"/>
          </a:p>
        </c:rich>
      </c:tx>
      <c:layout>
        <c:manualLayout>
          <c:xMode val="edge"/>
          <c:yMode val="edge"/>
          <c:x val="0.2568859737326547"/>
          <c:y val="1.67091789582640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C-42CA-96F4-885FE244BD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C-42CA-96F4-885FE244BD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C-42CA-96F4-885FE244BD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C-42CA-96F4-885FE244B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214264"/>
        <c:axId val="546217464"/>
      </c:barChart>
      <c:catAx>
        <c:axId val="54621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7464"/>
        <c:crosses val="autoZero"/>
        <c:auto val="1"/>
        <c:lblAlgn val="ctr"/>
        <c:lblOffset val="100"/>
        <c:noMultiLvlLbl val="0"/>
      </c:catAx>
      <c:valAx>
        <c:axId val="54621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1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C5D-A48D-B2FB18C95D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30-4C5D-A48D-B2FB18C95D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30-4C5D-A48D-B2FB18C95D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30-4C5D-A48D-B2FB18C9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387896"/>
        <c:axId val="637392056"/>
      </c:barChart>
      <c:catAx>
        <c:axId val="6373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92056"/>
        <c:crosses val="autoZero"/>
        <c:auto val="1"/>
        <c:lblAlgn val="ctr"/>
        <c:lblOffset val="100"/>
        <c:noMultiLvlLbl val="0"/>
      </c:catAx>
      <c:valAx>
        <c:axId val="6373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3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4-425A-A54F-FB42D194D03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4-425A-A54F-FB42D194D03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4-425A-A54F-FB42D194D03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4-425A-A54F-FB42D194D03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4-425A-A54F-FB42D194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384592"/>
        <c:axId val="686384912"/>
      </c:lineChart>
      <c:catAx>
        <c:axId val="686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912"/>
        <c:crosses val="autoZero"/>
        <c:auto val="1"/>
        <c:lblAlgn val="ctr"/>
        <c:lblOffset val="100"/>
        <c:noMultiLvlLbl val="0"/>
      </c:catAx>
      <c:valAx>
        <c:axId val="6863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Chart</a:t>
          </a:r>
        </a:p>
      </cx:txPr>
    </cx:title>
    <cx:plotArea>
      <cx:plotAreaRegion>
        <cx:series layoutId="boxWhisker" uniqueId="{0A57FEFB-D363-4BEE-BF5F-16B8971C4B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D77FDC-343D-4411-AFF6-8D28F7C5936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73B4AE-D5FB-44AE-ADA2-45DBA0191D90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548217</xdr:colOff>
      <xdr:row>0</xdr:row>
      <xdr:rowOff>4</xdr:rowOff>
    </xdr:from>
    <xdr:to>
      <xdr:col>4</xdr:col>
      <xdr:colOff>747184</xdr:colOff>
      <xdr:row>14</xdr:row>
      <xdr:rowOff>135471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34C993-98A2-4857-8A9F-8C763C9B4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2</xdr:row>
      <xdr:rowOff>146050</xdr:rowOff>
    </xdr:from>
    <xdr:to>
      <xdr:col>10</xdr:col>
      <xdr:colOff>228600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8A50A-B119-41BE-888E-63863128F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D43922-C4A8-43A7-B7C3-800CA55357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18E9BC-662F-4458-A46A-91B28407B1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9</xdr:row>
      <xdr:rowOff>120650</xdr:rowOff>
    </xdr:from>
    <xdr:to>
      <xdr:col>12</xdr:col>
      <xdr:colOff>342900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AC58D-22A1-48DF-9226-805AC93F4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0</xdr:row>
      <xdr:rowOff>28575</xdr:rowOff>
    </xdr:from>
    <xdr:to>
      <xdr:col>12</xdr:col>
      <xdr:colOff>127000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05007-F020-49B2-9C9E-633CFE79B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3</xdr:row>
      <xdr:rowOff>41275</xdr:rowOff>
    </xdr:from>
    <xdr:to>
      <xdr:col>9</xdr:col>
      <xdr:colOff>520700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3BC32-CEA3-455C-8EC6-44A756040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5647847222" createdVersion="7" refreshedVersion="7" minRefreshableVersion="3" recordCount="4114" xr:uid="{D4382656-49F2-49E4-BB57-DAB4D8D1159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22.792804050929" createdVersion="7" refreshedVersion="7" minRefreshableVersion="3" recordCount="4115" xr:uid="{A2A6D319-9C3E-433D-9A9D-F0B04E5FA16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3-03-25T04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 colum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" refreshedDate="44430.571529976849" createdVersion="7" refreshedVersion="7" minRefreshableVersion="3" recordCount="4115" xr:uid="{D5EB8859-AA94-485D-A80E-F494A98D794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1268"/>
        <n v="969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2985"/>
        <n v="360"/>
        <n v="2046"/>
        <n v="2606"/>
        <n v="3248"/>
        <n v="28"/>
        <n v="840"/>
        <n v="16"/>
        <n v="349"/>
        <n v="1513"/>
        <n v="362"/>
        <n v="49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1674"/>
        <n v="527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3776"/>
        <n v="1043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54"/>
        <n v="3107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3281"/>
        <n v="802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262"/>
        <n v="45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2195"/>
        <n v="1368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3589"/>
        <n v="2974"/>
        <n v="759"/>
        <n v="2262"/>
        <n v="3162"/>
        <n v="2105"/>
        <n v="2080"/>
        <n v="2798"/>
        <n v="2979"/>
        <n v="841"/>
        <n v="1036"/>
        <n v="3351"/>
        <n v="2162"/>
        <n v="2053"/>
        <n v="1066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3344"/>
        <n v="2145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3308"/>
        <n v="815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3300"/>
        <n v="2527"/>
        <n v="3305"/>
        <n v="2334"/>
        <n v="3626"/>
        <n v="1378"/>
        <n v="3844"/>
        <n v="1632"/>
        <n v="3426"/>
        <n v="2938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3049"/>
        <n v="531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108"/>
        <n v="29"/>
        <n v="4035"/>
        <n v="2554"/>
        <n v="852"/>
        <n v="530"/>
        <n v="3333"/>
        <n v="3821"/>
        <n v="3350"/>
        <n v="2285"/>
        <n v="354"/>
        <n v="3488"/>
        <n v="91"/>
        <n v="88"/>
        <n v="776"/>
        <n v="3715"/>
        <n v="822"/>
        <n v="2813"/>
        <n v="967"/>
        <n v="751"/>
        <n v="3689"/>
        <n v="687"/>
        <n v="2220"/>
        <n v="3150"/>
        <n v="2935"/>
        <n v="3671"/>
        <n v="4106"/>
        <n v="3382"/>
        <n v="3151"/>
        <n v="270"/>
        <n v="3015"/>
        <n v="3387"/>
        <n v="8"/>
        <n v="831"/>
        <n v="1679"/>
        <n v="101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2977"/>
        <n v="1074"/>
        <n v="2900"/>
        <n v="3611"/>
        <n v="98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3593"/>
        <n v="2672"/>
        <n v="746"/>
        <n v="1339"/>
        <n v="3513"/>
        <n v="3261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1212"/>
        <n v="797"/>
        <n v="3040"/>
        <n v="2258"/>
        <n v="740"/>
        <n v="1848"/>
        <n v="1188"/>
        <n v="1003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3696"/>
        <n v="114"/>
        <n v="2825"/>
        <n v="1310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3437"/>
        <n v="3467"/>
        <n v="210"/>
        <n v="2283"/>
        <n v="1847"/>
        <n v="659"/>
        <n v="3240"/>
        <n v="406"/>
        <n v="3785"/>
        <n v="10"/>
        <n v="652"/>
        <n v="733"/>
        <n v="2089"/>
        <n v="3609"/>
        <n v="2560"/>
        <n v="1824"/>
        <n v="4048"/>
        <n v="3623"/>
        <n v="3754"/>
        <n v="3780"/>
        <n v="1857"/>
        <n v="2097"/>
        <n v="2830"/>
        <n v="3375"/>
        <n v="3412"/>
        <n v="166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374"/>
        <n v="1016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3311"/>
        <n v="519"/>
        <n v="720"/>
        <n v="1900"/>
        <n v="1402"/>
        <n v="3202"/>
        <n v="3183"/>
        <n v="587"/>
        <n v="2147"/>
        <n v="2456"/>
        <n v="1935"/>
        <n v="1601"/>
        <n v="2810"/>
        <n v="2934"/>
        <n v="864"/>
        <n v="3139"/>
        <n v="1199"/>
        <n v="1673"/>
        <n v="3503"/>
        <n v="820"/>
        <n v="2940"/>
        <n v="3615"/>
        <n v="1901"/>
        <n v="3164"/>
        <n v="2829"/>
        <n v="2275"/>
        <n v="3823"/>
        <n v="3247"/>
        <n v="1214"/>
        <n v="3328"/>
        <n v="3306"/>
        <n v="1928"/>
        <n v="236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3538"/>
        <n v="2933"/>
        <n v="2315"/>
        <n v="3441"/>
        <n v="3597"/>
        <n v="3603"/>
        <n v="3268"/>
        <n v="2809"/>
        <n v="3561"/>
        <n v="3487"/>
        <n v="1347"/>
        <n v="758"/>
        <n v="3207"/>
        <n v="986"/>
        <n v="1295"/>
        <n v="755"/>
        <n v="3592"/>
        <n v="860"/>
        <n v="1241"/>
        <n v="726"/>
        <n v="1641"/>
        <n v="2986"/>
        <n v="1697"/>
        <n v="3320"/>
        <n v="3890"/>
        <n v="3778"/>
        <n v="765"/>
        <n v="3614"/>
        <n v="3699"/>
        <n v="3318"/>
        <n v="792"/>
        <n v="1357"/>
        <n v="1635"/>
        <n v="1842"/>
        <n v="2177"/>
        <n v="2246"/>
        <n v="3312"/>
        <n v="2420"/>
        <n v="1829"/>
        <n v="1302"/>
        <n v="2095"/>
        <n v="2466"/>
        <n v="3287"/>
        <n v="3516"/>
        <n v="3544"/>
        <n v="3774"/>
        <n v="4040"/>
        <n v="2670"/>
        <n v="3937"/>
        <n v="1570"/>
        <n v="945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3010"/>
        <n v="23"/>
        <n v="2845"/>
        <n v="105"/>
        <n v="3148"/>
        <n v="889"/>
        <n v="3803"/>
        <n v="2927"/>
        <n v="2106"/>
        <n v="1801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3176"/>
        <n v="1798"/>
        <n v="1038"/>
        <n v="1742"/>
        <n v="3430"/>
        <n v="3296"/>
        <n v="3697"/>
        <n v="48"/>
        <n v="1764"/>
        <n v="2826"/>
        <n v="2107"/>
        <n v="2792"/>
        <n v="1096"/>
        <n v="824"/>
        <n v="2555"/>
        <n v="2292"/>
        <n v="3817"/>
        <n v="2468"/>
        <n v="1655"/>
        <n v="3407"/>
        <n v="647"/>
        <n v="3480"/>
        <n v="3548"/>
        <n v="15"/>
        <n v="1889"/>
        <n v="2111"/>
        <n v="207"/>
        <n v="3848"/>
        <n v="3257"/>
        <n v="3813"/>
        <n v="1552"/>
        <n v="3849"/>
        <n v="2132"/>
        <n v="1283"/>
        <n v="3499"/>
        <n v="2972"/>
        <n v="3081"/>
        <n v="3814"/>
        <n v="3161"/>
        <n v="1825"/>
        <n v="3708"/>
        <n v="2534"/>
        <n v="3386"/>
        <n v="2645"/>
        <n v="2307"/>
        <n v="3566"/>
        <n v="1298"/>
        <n v="3601"/>
        <n v="3303"/>
        <n v="2770"/>
        <n v="64"/>
        <n v="3477"/>
        <n v="1244"/>
        <n v="754"/>
        <n v="3379"/>
        <n v="1165"/>
        <n v="3195"/>
        <n v="144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3713"/>
        <n v="2912"/>
        <n v="1314"/>
        <n v="40"/>
        <n v="3519"/>
        <n v="1261"/>
        <n v="1856"/>
        <n v="3809"/>
        <n v="3839"/>
        <n v="1284"/>
        <n v="1826"/>
        <n v="3357"/>
        <n v="3474"/>
        <n v="3618"/>
        <n v="1441"/>
        <n v="3594"/>
        <n v="1651"/>
        <n v="2119"/>
        <n v="3520"/>
        <n v="3727"/>
        <n v="1671"/>
        <n v="1634"/>
        <n v="3653"/>
        <n v="2110"/>
        <n v="748"/>
        <n v="3373"/>
        <n v="3775"/>
        <n v="2429"/>
        <n v="20"/>
        <n v="533"/>
        <n v="3159"/>
        <n v="3216"/>
        <n v="883"/>
        <n v="1603"/>
        <n v="1619"/>
        <n v="2937"/>
        <n v="41"/>
        <n v="44"/>
        <n v="2207"/>
        <n v="2473"/>
        <n v="2480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3042"/>
        <n v="1672"/>
        <n v="3479"/>
        <n v="2495"/>
        <n v="499"/>
        <n v="2883"/>
        <n v="2675"/>
        <n v="985"/>
        <n v="2619"/>
        <n v="2314"/>
        <n v="1470"/>
        <n v="1773"/>
        <n v="1289"/>
        <n v="438"/>
        <n v="2636"/>
        <n v="2835"/>
        <n v="1292"/>
        <n v="3030"/>
        <n v="128"/>
        <n v="665"/>
        <n v="3728"/>
        <n v="3707"/>
        <n v="789"/>
        <n v="3443"/>
        <n v="1837"/>
        <n v="2008"/>
        <n v="3710"/>
        <n v="3571"/>
        <n v="3270"/>
        <n v="481"/>
        <n v="3100"/>
        <n v="3810"/>
        <n v="2595"/>
        <n v="1080"/>
        <n v="3706"/>
        <n v="1473"/>
        <n v="3275"/>
        <n v="1098"/>
        <n v="3690"/>
        <n v="1639"/>
        <n v="3196"/>
        <n v="3816"/>
        <n v="3854"/>
        <n v="1263"/>
        <n v="156"/>
        <n v="3943"/>
        <n v="1678"/>
        <n v="2603"/>
        <n v="966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2668"/>
        <n v="1820"/>
        <n v="1327"/>
        <n v="3417"/>
        <n v="110"/>
        <n v="2682"/>
        <n v="1802"/>
        <n v="3847"/>
        <n v="1243"/>
        <n v="3498"/>
        <n v="3314"/>
        <n v="650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2969"/>
        <n v="1286"/>
        <n v="3610"/>
        <n v="3439"/>
        <n v="2814"/>
        <n v="2179"/>
        <n v="2549"/>
        <n v="2289"/>
        <n v="3231"/>
        <n v="2999"/>
        <n v="2952"/>
        <n v="738"/>
        <n v="3330"/>
        <n v="99"/>
        <n v="3393"/>
        <n v="1585"/>
        <n v="3949"/>
        <n v="1618"/>
        <n v="3353"/>
        <n v="810"/>
        <n v="928"/>
        <n v="1455"/>
        <n v="200"/>
        <n v="2381"/>
        <n v="77"/>
        <n v="3543"/>
        <n v="2701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377"/>
        <n v="17"/>
        <n v="3501"/>
        <n v="3658"/>
        <n v="85"/>
        <n v="3076"/>
        <n v="3701"/>
        <n v="2295"/>
        <n v="1602"/>
        <n v="2286"/>
        <n v="2487"/>
        <n v="3578"/>
        <n v="3227"/>
        <n v="855"/>
        <n v="3031"/>
        <n v="3427"/>
        <n v="3493"/>
        <n v="3581"/>
        <n v="3764"/>
        <n v="3870"/>
        <n v="2156"/>
        <n v="980"/>
        <n v="81"/>
        <n v="676"/>
        <n v="2632"/>
        <n v="3902"/>
        <n v="196"/>
        <n v="1228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2778"/>
        <n v="1695"/>
        <n v="950"/>
        <n v="3833"/>
        <n v="1903"/>
        <n v="3522"/>
        <n v="1717"/>
        <n v="828"/>
        <n v="2282"/>
        <n v="715"/>
        <n v="126"/>
        <n v="3923"/>
        <n v="3669"/>
        <n v="932"/>
        <n v="1675"/>
        <n v="2994"/>
        <n v="787"/>
        <n v="103"/>
        <n v="1033"/>
        <n v="557"/>
        <n v="3449"/>
        <n v="2469"/>
        <n v="2918"/>
        <n v="2558"/>
        <n v="2834"/>
        <n v="2102"/>
        <n v="78"/>
        <n v="1884"/>
        <n v="877"/>
        <n v="2118"/>
        <n v="2406"/>
        <n v="846"/>
        <n v="1353"/>
        <n v="4077"/>
        <n v="2659"/>
        <n v="1323"/>
        <n v="2800"/>
        <n v="528"/>
        <n v="1741"/>
        <n v="3762"/>
        <n v="3751"/>
        <n v="2956"/>
        <n v="1654"/>
        <n v="2781"/>
        <n v="3935"/>
        <n v="3232"/>
        <n v="692"/>
        <n v="3977"/>
        <n v="1704"/>
        <n v="1851"/>
        <n v="3149"/>
        <n v="205"/>
        <n v="175"/>
        <n v="3703"/>
        <n v="3075"/>
        <n v="141"/>
        <n v="3026"/>
        <n v="876"/>
        <n v="2477"/>
        <n v="410"/>
        <n v="2936"/>
        <n v="3531"/>
        <n v="3635"/>
        <n v="3490"/>
        <n v="2333"/>
        <n v="814"/>
        <n v="3032"/>
        <n v="1930"/>
        <n v="2465"/>
        <n v="3692"/>
        <n v="3541"/>
        <n v="3323"/>
        <n v="3832"/>
        <n v="2483"/>
        <n v="3226"/>
        <n v="3613"/>
        <n v="463"/>
        <n v="3716"/>
        <n v="3399"/>
        <n v="633"/>
        <n v="3877"/>
        <n v="19"/>
        <n v="3591"/>
        <n v="1886"/>
        <n v="3981"/>
        <n v="2435"/>
        <n v="3165"/>
        <n v="3537"/>
        <n v="2962"/>
        <n v="1868"/>
        <n v="2587"/>
        <n v="3458"/>
        <n v="1608"/>
        <n v="416"/>
        <n v="867"/>
        <n v="3343"/>
        <n v="1296"/>
        <n v="1899"/>
        <n v="2782"/>
        <n v="857"/>
        <n v="1642"/>
        <n v="3666"/>
        <n v="3718"/>
        <n v="2787"/>
        <n v="2467"/>
        <n v="3596"/>
        <n v="3104"/>
        <n v="3092"/>
        <n v="1624"/>
        <n v="3565"/>
        <n v="1680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83"/>
        <n v="3197"/>
        <n v="2704"/>
        <n v="3532"/>
        <n v="2889"/>
        <n v="2205"/>
        <n v="1308"/>
        <n v="1620"/>
        <n v="3619"/>
        <n v="2206"/>
        <n v="1326"/>
        <n v="4052"/>
        <n v="2405"/>
        <n v="3546"/>
        <n v="1937"/>
        <n v="3435"/>
        <n v="3681"/>
        <n v="3391"/>
        <n v="3317"/>
        <n v="1940"/>
        <n v="3568"/>
        <n v="678"/>
        <n v="93"/>
        <n v="3366"/>
        <n v="3933"/>
        <n v="3598"/>
        <n v="2359"/>
        <n v="2537"/>
        <n v="3769"/>
        <n v="2678"/>
        <n v="3842"/>
        <n v="2951"/>
        <n v="1362"/>
        <n v="3362"/>
        <n v="3567"/>
        <n v="3709"/>
        <n v="1264"/>
        <n v="3446"/>
        <n v="1769"/>
        <n v="3007"/>
        <n v="1663"/>
        <n v="3447"/>
        <n v="3471"/>
        <n v="2947"/>
        <n v="2256"/>
        <n v="3307"/>
        <n v="3037"/>
        <n v="2557"/>
        <n v="781"/>
        <n v="3843"/>
        <n v="3819"/>
        <n v="3500"/>
        <n v="3860"/>
        <n v="1224"/>
        <n v="2676"/>
        <n v="2498"/>
        <n v="646"/>
        <n v="3408"/>
        <n v="2299"/>
        <n v="1833"/>
        <n v="1638"/>
        <n v="1711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3676"/>
        <n v="1831"/>
        <n v="1670"/>
        <n v="1085"/>
        <n v="2387"/>
        <n v="3580"/>
        <n v="784"/>
        <n v="3798"/>
        <n v="1037"/>
        <n v="3549"/>
        <n v="1168"/>
        <n v="1590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860"/>
        <n v="1611"/>
        <n v="2669"/>
        <n v="2288"/>
        <n v="2482"/>
        <n v="3622"/>
        <n v="3815"/>
        <n v="390"/>
        <n v="1845"/>
        <n v="2172"/>
        <n v="2821"/>
        <n v="2928"/>
        <n v="2988"/>
        <n v="3185"/>
        <n v="3504"/>
        <n v="3512"/>
        <n v="3808"/>
        <n v="3913"/>
        <n v="2509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3395"/>
        <n v="2293"/>
        <n v="1394"/>
        <n v="812"/>
        <n v="1152"/>
        <n v="3093"/>
        <n v="3914"/>
        <n v="977"/>
        <n v="3510"/>
        <n v="1786"/>
        <n v="664"/>
        <n v="785"/>
        <n v="3836"/>
        <n v="73"/>
        <n v="2191"/>
        <n v="1490"/>
        <n v="1771"/>
        <n v="675"/>
        <n v="3367"/>
        <n v="2559"/>
        <n v="1463"/>
        <n v="1174"/>
        <n v="1762"/>
        <n v="2652"/>
        <n v="4055"/>
        <n v="958"/>
        <n v="3800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3851"/>
        <n v="2125"/>
        <n v="2083"/>
        <n v="2837"/>
        <n v="1069"/>
        <n v="598"/>
        <n v="1737"/>
        <n v="3845"/>
        <n v="3283"/>
        <n v="703"/>
        <n v="2744"/>
        <n v="2637"/>
        <n v="3051"/>
        <n v="3811"/>
        <n v="756"/>
        <n v="3644"/>
        <n v="458"/>
        <n v="2100"/>
        <n v="1853"/>
        <n v="743"/>
        <n v="3898"/>
        <n v="2222"/>
        <n v="1823"/>
        <n v="2300"/>
        <n v="3327"/>
        <n v="1437"/>
        <n v="1947"/>
        <n v="3739"/>
        <n v="1433"/>
        <n v="2452"/>
        <n v="2746"/>
        <n v="25"/>
        <n v="3608"/>
        <n v="1415"/>
        <n v="187"/>
        <n v="4095"/>
        <n v="2684"/>
        <n v="2486"/>
        <n v="3091"/>
        <n v="2931"/>
        <n v="4056"/>
        <n v="309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3450"/>
        <n v="2824"/>
        <n v="1683"/>
        <n v="4083"/>
        <n v="1623"/>
        <n v="2209"/>
        <n v="3652"/>
        <n v="2492"/>
        <n v="885"/>
        <n v="2870"/>
        <n v="203"/>
        <n v="3047"/>
        <n v="4074"/>
        <n v="1108"/>
        <n v="2742"/>
        <n v="2795"/>
        <n v="4094"/>
        <n v="874"/>
        <n v="1389"/>
        <n v="995"/>
        <n v="2542"/>
        <n v="181"/>
        <n v="3023"/>
        <n v="3295"/>
        <n v="3539"/>
        <n v="3826"/>
        <n v="2955"/>
        <n v="3998"/>
        <n v="716"/>
        <n v="3665"/>
        <n v="3755"/>
        <n v="962"/>
        <n v="3294"/>
        <n v="3454"/>
        <n v="1500"/>
        <n v="782"/>
        <n v="663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3345"/>
        <n v="3413"/>
        <n v="3865"/>
        <n v="1576"/>
        <n v="2877"/>
        <n v="1723"/>
        <n v="3131"/>
        <n v="3073"/>
        <n v="879"/>
        <n v="1039"/>
        <n v="3958"/>
        <n v="3985"/>
        <n v="4104"/>
        <n v="2471"/>
        <n v="866"/>
        <n v="507"/>
        <n v="164"/>
        <n v="3136"/>
        <n v="1913"/>
        <n v="70"/>
        <n v="3050"/>
        <n v="695"/>
        <n v="1690"/>
        <n v="2170"/>
        <n v="3587"/>
        <n v="115"/>
        <n v="3459"/>
        <n v="3533"/>
        <n v="9"/>
        <n v="2067"/>
        <n v="2896"/>
        <n v="2000"/>
        <n v="2905"/>
        <n v="1018"/>
        <n v="1372"/>
        <n v="1927"/>
        <n v="3976"/>
        <n v="3731"/>
        <n v="3409"/>
        <n v="2074"/>
        <n v="2915"/>
        <n v="1294"/>
        <n v="3404"/>
        <n v="2096"/>
        <n v="3085"/>
        <n v="2490"/>
        <n v="2144"/>
        <n v="3700"/>
        <n v="1287"/>
        <n v="2815"/>
        <n v="2953"/>
        <n v="386"/>
        <n v="2142"/>
        <n v="104"/>
        <n v="375"/>
        <n v="50"/>
        <n v="1438"/>
        <n v="2265"/>
        <n v="757"/>
        <n v="3521"/>
        <n v="3378"/>
        <n v="1806"/>
        <n v="603"/>
        <n v="694"/>
        <n v="3063"/>
        <n v="3193"/>
        <n v="1400"/>
        <n v="1175"/>
        <n v="1127"/>
        <n v="3607"/>
        <n v="4075"/>
        <n v="3818"/>
        <n v="3291"/>
        <n v="3711"/>
        <n v="2774"/>
        <n v="432"/>
        <n v="3752"/>
        <n v="2906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3514"/>
        <n v="2752"/>
        <n v="3934"/>
        <n v="2897"/>
        <n v="2455"/>
        <n v="856"/>
        <n v="818"/>
        <n v="3181"/>
        <n v="3888"/>
        <n v="3992"/>
        <n v="3133"/>
        <n v="3319"/>
        <n v="3321"/>
        <n v="3831"/>
        <n v="3525"/>
        <n v="2581"/>
        <n v="1146"/>
        <n v="3563"/>
        <n v="3968"/>
        <n v="3255"/>
        <n v="2"/>
        <n v="3749"/>
        <n v="3112"/>
        <n v="829"/>
        <n v="1835"/>
        <n v="3651"/>
        <n v="909"/>
        <n v="3894"/>
        <n v="1637"/>
        <n v="2491"/>
        <n v="1990"/>
        <n v="1816"/>
        <n v="1574"/>
        <n v="3462"/>
        <n v="3558"/>
        <n v="2867"/>
        <n v="539"/>
        <n v="1320"/>
        <n v="90"/>
        <n v="3829"/>
        <n v="1832"/>
        <n v="84"/>
        <n v="139"/>
        <n v="2922"/>
        <n v="3000"/>
        <n v="3392"/>
        <n v="3572"/>
        <n v="3579"/>
        <n v="3650"/>
        <n v="3761"/>
        <n v="2892"/>
        <n v="3788"/>
        <n v="3996"/>
        <n v="2639"/>
        <n v="4062"/>
        <n v="3986"/>
        <n v="1707"/>
        <n v="1325"/>
        <n v="2836"/>
        <n v="3405"/>
        <n v="3646"/>
        <n v="704"/>
        <n v="452"/>
        <n v="948"/>
        <n v="2135"/>
        <n v="3084"/>
        <n v="3562"/>
        <n v="2871"/>
        <n v="992"/>
        <n v="2161"/>
        <n v="2388"/>
        <n v="3605"/>
        <n v="76"/>
        <n v="95"/>
        <n v="4046"/>
        <n v="2414"/>
        <n v="2409"/>
        <n v="3807"/>
        <n v="4001"/>
        <n v="3929"/>
        <n v="3869"/>
        <n v="3059"/>
        <n v="3325"/>
        <n v="3980"/>
        <n v="1494"/>
        <n v="1419"/>
        <n v="2805"/>
        <n v="3897"/>
        <n v="2917"/>
        <n v="819"/>
        <n v="162"/>
        <n v="2383"/>
        <n v="1908"/>
        <n v="3820"/>
        <n v="3693"/>
        <n v="2448"/>
        <n v="3116"/>
        <n v="4069"/>
        <n v="422"/>
        <n v="3734"/>
        <n v="3801"/>
        <n v="595"/>
        <n v="97"/>
        <n v="2217"/>
        <n v="3955"/>
        <n v="1102"/>
        <n v="1124"/>
        <n v="2201"/>
        <n v="3719"/>
        <n v="1427"/>
        <n v="2854"/>
        <n v="2317"/>
        <n v="431"/>
        <n v="4032"/>
        <n v="973"/>
        <n v="22"/>
        <n v="3967"/>
        <n v="1083"/>
        <n v="3704"/>
        <n v="1329"/>
        <n v="2150"/>
        <n v="135"/>
        <n v="1430"/>
        <n v="700"/>
        <n v="3799"/>
        <n v="234"/>
        <n v="180"/>
        <n v="2479"/>
        <n v="3494"/>
        <n v="4030"/>
        <n v="4096"/>
        <n v="779"/>
        <n v="508"/>
        <n v="3938"/>
        <n v="450"/>
        <n v="2543"/>
        <n v="3453"/>
        <n v="4064"/>
        <n v="3725"/>
        <n v="1981"/>
        <n v="201"/>
        <n v="2753"/>
        <n v="1809"/>
        <n v="963"/>
        <n v="372"/>
        <n v="3080"/>
        <n v="3470"/>
        <n v="1345"/>
        <n v="915"/>
        <n v="3130"/>
        <n v="3011"/>
        <n v="3540"/>
        <n v="1600"/>
        <n v="3729"/>
        <n v="1870"/>
        <n v="1685"/>
        <n v="1488"/>
        <n v="220"/>
        <n v="153"/>
        <n v="3740"/>
        <n v="2650"/>
        <n v="3686"/>
        <n v="2638"/>
        <n v="3787"/>
        <n v="774"/>
        <n v="3423"/>
        <n v="4081"/>
        <n v="1567"/>
        <n v="629"/>
        <n v="573"/>
        <n v="930"/>
        <n v="189"/>
        <n v="622"/>
        <n v="3475"/>
        <n v="145"/>
        <n v="1776"/>
        <n v="504"/>
        <n v="2415"/>
        <n v="3060"/>
        <n v="3070"/>
        <n v="923"/>
        <n v="924"/>
        <n v="2376"/>
        <n v="1154"/>
        <n v="871"/>
        <n v="168"/>
        <n v="170"/>
        <n v="3835"/>
        <n v="3974"/>
        <n v="1412"/>
        <n v="2216"/>
        <n v="2898"/>
        <n v="3476"/>
        <n v="2850"/>
        <n v="827"/>
        <n v="2740"/>
        <n v="2424"/>
        <n v="2122"/>
        <n v="717"/>
        <n v="882"/>
        <n v="1923"/>
        <n v="1849"/>
        <n v="4038"/>
        <n v="588"/>
        <n v="421"/>
        <n v="848"/>
        <n v="853"/>
        <n v="1822"/>
        <n v="2112"/>
        <n v="2923"/>
        <n v="4039"/>
        <n v="2855"/>
        <n v="3101"/>
        <n v="2343"/>
        <n v="3115"/>
        <n v="620"/>
        <n v="683"/>
        <n v="965"/>
        <n v="3959"/>
        <n v="1192"/>
        <n v="3292"/>
        <n v="1546"/>
        <n v="943"/>
        <n v="946"/>
        <n v="3965"/>
        <n v="4060"/>
        <n v="2121"/>
        <n v="2501"/>
        <n v="3397"/>
        <n v="899"/>
        <n v="1693"/>
        <n v="2957"/>
        <n v="974"/>
        <n v="1595"/>
        <n v="198"/>
        <n v="3099"/>
        <n v="3371"/>
        <n v="2579"/>
        <n v="2680"/>
        <n v="2891"/>
        <n v="3205"/>
        <n v="949"/>
        <n v="2820"/>
        <n v="2874"/>
        <n v="3824"/>
        <n v="3738"/>
        <n v="1136"/>
        <n v="2348"/>
        <n v="2860"/>
        <n v="1045"/>
        <n v="2908"/>
        <n v="197"/>
        <n v="621"/>
        <n v="94"/>
        <n v="2755"/>
        <n v="3891"/>
        <n v="3857"/>
        <n v="891"/>
        <n v="691"/>
        <n v="1918"/>
        <n v="575"/>
        <n v="3141"/>
        <n v="1110"/>
        <n v="2882"/>
        <n v="1150"/>
        <n v="3545"/>
        <n v="3867"/>
        <n v="3336"/>
        <n v="3442"/>
        <n v="3660"/>
        <n v="239"/>
        <n v="3203"/>
        <n v="191"/>
        <n v="4025"/>
        <n v="592"/>
        <n v="4059"/>
        <n v="226"/>
        <n v="506"/>
        <n v="1008"/>
        <n v="1040"/>
        <n v="2571"/>
        <n v="568"/>
        <n v="1103"/>
        <n v="3670"/>
        <n v="1240"/>
        <n v="1404"/>
        <n v="4089"/>
        <n v="1015"/>
        <n v="1919"/>
        <n v="2129"/>
        <n v="1999"/>
        <n v="761"/>
        <n v="3663"/>
        <n v="2758"/>
        <n v="1006"/>
        <n v="2588"/>
        <n v="957"/>
        <n v="3536"/>
        <n v="502"/>
        <n v="971"/>
        <n v="3830"/>
        <n v="4044"/>
        <n v="3134"/>
        <n v="2143"/>
        <n v="1720"/>
        <n v="590"/>
        <n v="1573"/>
        <n v="1010"/>
        <n v="4088"/>
        <n v="3638"/>
        <n v="1699"/>
        <n v="4027"/>
        <n v="500"/>
        <n v="489"/>
        <n v="3978"/>
        <n v="991"/>
        <n v="1048"/>
        <n v="1872"/>
        <n v="3972"/>
        <n v="3969"/>
        <n v="1235"/>
        <n v="2514"/>
        <n v="83"/>
        <n v="886"/>
        <n v="1594"/>
        <n v="1578"/>
        <n v="517"/>
        <n v="673"/>
        <n v="4091"/>
        <n v="424"/>
        <n v="2403"/>
        <n v="3746"/>
        <n v="3588"/>
        <n v="4003"/>
        <n v="2401"/>
        <n v="1363"/>
        <n v="3415"/>
        <n v="179"/>
        <n v="893"/>
        <n v="556"/>
        <n v="3067"/>
        <n v="4034"/>
        <n v="1421"/>
        <n v="713"/>
        <n v="918"/>
        <n v="905"/>
        <n v="3429"/>
        <n v="3946"/>
        <n v="895"/>
        <n v="719"/>
        <n v="1062"/>
        <n v="127"/>
        <n v="3846"/>
        <n v="1155"/>
        <n v="1768"/>
        <n v="1143"/>
        <n v="3910"/>
        <n v="2884"/>
        <n v="3508"/>
        <n v="2167"/>
        <n v="177"/>
        <n v="1439"/>
        <n v="2372"/>
        <n v="1116"/>
        <n v="1238"/>
        <n v="767"/>
        <n v="2869"/>
        <n v="579"/>
        <n v="3068"/>
        <n v="3905"/>
        <n v="1549"/>
        <n v="3982"/>
        <n v="3896"/>
        <n v="775"/>
        <n v="862"/>
        <n v="1106"/>
        <n v="4070"/>
        <n v="3135"/>
        <n v="903"/>
        <n v="925"/>
        <n v="662"/>
        <n v="1761"/>
        <n v="2169"/>
        <n v="3907"/>
        <n v="423"/>
        <n v="3987"/>
        <n v="3191"/>
        <n v="1157"/>
        <n v="2411"/>
        <n v="123"/>
        <n v="904"/>
        <n v="3737"/>
        <n v="1716"/>
        <n v="511"/>
        <n v="2775"/>
        <n v="1485"/>
        <n v="484"/>
        <n v="2856"/>
        <n v="2916"/>
        <n v="1456"/>
        <n v="2569"/>
        <n v="570"/>
        <n v="472"/>
        <n v="3069"/>
        <n v="2747"/>
        <n v="1991"/>
        <n v="601"/>
        <n v="151"/>
        <n v="465"/>
        <n v="4102"/>
        <n v="3971"/>
        <n v="3900"/>
        <n v="3920"/>
        <n v="4063"/>
        <n v="3909"/>
        <n v="426"/>
        <n v="1225"/>
        <n v="2679"/>
        <n v="3732"/>
        <n v="931"/>
        <n v="605"/>
        <n v="3188"/>
        <n v="2885"/>
        <n v="1067"/>
        <n v="222"/>
        <n v="4018"/>
        <n v="2921"/>
        <n v="2138"/>
        <n v="3120"/>
        <n v="3964"/>
        <n v="953"/>
        <n v="3088"/>
        <n v="434"/>
        <n v="1572"/>
        <n v="890"/>
        <n v="1866"/>
        <n v="3087"/>
        <n v="3899"/>
        <n v="4021"/>
        <n v="1138"/>
        <n v="2823"/>
        <n v="2649"/>
        <n v="910"/>
        <n v="553"/>
        <n v="2976"/>
        <n v="2323"/>
        <n v="2362"/>
        <n v="933"/>
        <n v="2567"/>
        <n v="3918"/>
        <n v="3889"/>
        <n v="2151"/>
        <n v="3122"/>
        <n v="1233"/>
        <n v="3789"/>
        <n v="593"/>
        <n v="2124"/>
        <n v="2155"/>
        <n v="146"/>
        <n v="503"/>
        <n v="880"/>
        <n v="4053"/>
        <n v="1735"/>
        <n v="232"/>
        <n v="3979"/>
        <n v="4047"/>
        <n v="2749"/>
        <n v="3198"/>
        <n v="1118"/>
        <n v="2326"/>
        <n v="2351"/>
        <n v="1791"/>
        <n v="1380"/>
        <n v="968"/>
        <n v="984"/>
        <n v="2648"/>
        <n v="571"/>
        <n v="1322"/>
        <n v="2759"/>
        <n v="1481"/>
        <n v="4017"/>
        <n v="712"/>
        <n v="1405"/>
        <n v="3077"/>
        <n v="2134"/>
        <n v="1916"/>
        <n v="3192"/>
        <n v="640"/>
        <n v="1550"/>
        <n v="3947"/>
        <n v="861"/>
        <n v="3576"/>
        <n v="3632"/>
        <n v="3991"/>
        <n v="4020"/>
        <n v="3730"/>
        <n v="4103"/>
        <n v="1491"/>
        <n v="1413"/>
        <n v="3861"/>
        <n v="1183"/>
        <n v="1557"/>
        <n v="1100"/>
        <n v="1565"/>
        <n v="218"/>
        <n v="600"/>
        <n v="2766"/>
        <n v="3742"/>
        <n v="919"/>
        <n v="2565"/>
        <n v="2944"/>
        <n v="1145"/>
        <n v="1170"/>
        <n v="1342"/>
        <n v="1423"/>
        <n v="2368"/>
        <n v="3140"/>
        <n v="3984"/>
        <n v="4058"/>
        <n v="2852"/>
        <n v="661"/>
        <n v="1560"/>
        <n v="4111"/>
        <n v="1582"/>
        <n v="149"/>
        <n v="2658"/>
        <n v="863"/>
        <n v="3919"/>
        <n v="718"/>
        <n v="2599"/>
        <n v="627"/>
        <n v="902"/>
        <n v="2763"/>
        <n v="4110"/>
        <n v="2502"/>
        <n v="2597"/>
        <n v="1709"/>
        <n v="2322"/>
        <n v="1563"/>
        <n v="2160"/>
        <n v="1907"/>
        <n v="2130"/>
        <n v="1117"/>
        <n v="448"/>
        <n v="454"/>
        <n v="2370"/>
        <n v="1065"/>
        <n v="155"/>
        <n v="2861"/>
        <n v="4037"/>
        <n v="2325"/>
        <n v="574"/>
        <n v="1571"/>
        <n v="1995"/>
        <n v="1436"/>
        <n v="466"/>
        <n v="1788"/>
        <n v="2794"/>
        <n v="2904"/>
        <n v="4009"/>
        <n v="2382"/>
        <n v="1596"/>
        <n v="2562"/>
        <n v="1011"/>
        <n v="1149"/>
        <n v="1447"/>
        <n v="1718"/>
        <n v="2510"/>
        <n v="3052"/>
        <n v="2688"/>
        <n v="1148"/>
        <n v="888"/>
        <n v="1408"/>
        <n v="2695"/>
        <n v="3078"/>
        <n v="3675"/>
        <n v="3995"/>
        <n v="125"/>
        <n v="4016"/>
        <n v="898"/>
        <n v="1070"/>
        <n v="2700"/>
        <n v="543"/>
        <n v="2848"/>
        <n v="1799"/>
        <n v="3990"/>
        <n v="549"/>
        <n v="563"/>
        <n v="1561"/>
        <n v="3840"/>
        <n v="3908"/>
        <n v="996"/>
        <n v="872"/>
        <n v="878"/>
        <n v="997"/>
        <n v="2519"/>
        <n v="732"/>
        <n v="2878"/>
        <n v="870"/>
        <n v="3922"/>
        <n v="456"/>
        <n v="591"/>
        <n v="709"/>
        <n v="1548"/>
        <n v="1914"/>
        <n v="4008"/>
        <n v="617"/>
        <n v="4093"/>
        <n v="3864"/>
        <n v="230"/>
        <n v="4108"/>
        <n v="2570"/>
        <n v="1498"/>
        <n v="586"/>
        <n v="1082"/>
        <n v="3083"/>
        <n v="3640"/>
        <n v="1417"/>
        <n v="1577"/>
        <n v="2355"/>
        <n v="2681"/>
        <n v="561"/>
        <n v="2380"/>
        <n v="2862"/>
        <n v="2779"/>
        <n v="2748"/>
        <n v="682"/>
        <n v="1115"/>
        <n v="505"/>
        <n v="546"/>
        <n v="2402"/>
        <n v="2919"/>
        <n v="184"/>
        <n v="1985"/>
        <n v="470"/>
        <n v="1703"/>
        <n v="1875"/>
        <n v="2580"/>
        <n v="1072"/>
        <n v="2654"/>
        <n v="2123"/>
        <n v="444"/>
        <n v="1135"/>
        <n v="3895"/>
        <n v="514"/>
        <n v="772"/>
        <n v="3137"/>
        <n v="1713"/>
        <n v="935"/>
        <n v="1060"/>
        <n v="1153"/>
        <n v="1483"/>
        <n v="1989"/>
        <n v="2568"/>
        <n v="3794"/>
        <n v="3941"/>
        <n v="4099"/>
        <n v="190"/>
        <n v="237"/>
        <n v="486"/>
        <n v="559"/>
        <n v="868"/>
        <n v="1559"/>
        <n v="1904"/>
        <n v="2152"/>
        <n v="2373"/>
        <n v="2393"/>
        <n v="2438"/>
        <n v="2585"/>
        <n v="2592"/>
        <n v="3086"/>
        <n v="3095"/>
        <n v="1486"/>
        <n v="2136"/>
        <n v="4086"/>
        <n v="1097"/>
        <n v="1078"/>
        <n v="1075"/>
        <n v="1428"/>
        <n v="3962"/>
        <n v="449"/>
        <n v="865"/>
        <n v="3142"/>
        <n v="3960"/>
        <n v="873"/>
        <n v="2764"/>
        <n v="2866"/>
        <n v="3966"/>
        <n v="455"/>
        <n v="1068"/>
        <n v="1109"/>
        <n v="2436"/>
        <n v="1093"/>
        <n v="1182"/>
        <n v="1905"/>
        <n v="3106"/>
        <n v="4107"/>
        <n v="1101"/>
        <n v="154"/>
        <n v="3871"/>
        <n v="2864"/>
        <n v="937"/>
        <n v="939"/>
        <n v="1232"/>
        <n v="1789"/>
        <n v="1793"/>
        <n v="2693"/>
        <n v="4005"/>
        <n v="148"/>
        <n v="1811"/>
        <n v="3053"/>
        <n v="2903"/>
        <n v="2346"/>
        <n v="3850"/>
        <n v="4073"/>
        <n v="2647"/>
        <n v="2761"/>
        <n v="1873"/>
        <n v="2683"/>
        <n v="1558"/>
        <n v="2859"/>
        <n v="3887"/>
        <n v="550"/>
        <n v="1719"/>
        <n v="1724"/>
        <n v="1158"/>
        <n v="1162"/>
        <n v="2691"/>
        <n v="2741"/>
        <n v="3792"/>
        <n v="4068"/>
        <n v="1710"/>
        <n v="2767"/>
        <n v="2153"/>
        <n v="4090"/>
        <n v="3988"/>
        <n v="773"/>
        <n v="494"/>
        <n v="599"/>
        <n v="1755"/>
        <n v="3647"/>
        <n v="2844"/>
        <n v="497"/>
        <n v="881"/>
        <n v="912"/>
        <n v="917"/>
        <n v="1492"/>
        <n v="2506"/>
        <n v="152"/>
        <n v="1173"/>
        <n v="2389"/>
        <n v="2408"/>
        <n v="2536"/>
        <n v="4019"/>
        <n v="1121"/>
        <n v="2879"/>
        <n v="1312"/>
        <n v="1579"/>
        <n v="4065"/>
        <n v="2698"/>
        <n v="2591"/>
        <n v="2159"/>
        <n v="4013"/>
        <n v="453"/>
        <n v="594"/>
        <n v="990"/>
        <n v="1422"/>
        <n v="1874"/>
        <n v="2434"/>
        <n v="3108"/>
        <n v="3124"/>
        <n v="3853"/>
        <n v="1091"/>
        <n v="2131"/>
        <n v="3881"/>
        <n v="2949"/>
        <n v="3855"/>
        <n v="1819"/>
        <n v="541"/>
        <n v="1099"/>
        <n v="1229"/>
        <n v="2413"/>
        <n v="2692"/>
        <n v="2762"/>
        <n v="2893"/>
        <n v="3201"/>
        <n v="3747"/>
        <n v="3901"/>
        <n v="3927"/>
        <n v="3950"/>
        <n v="459"/>
        <n v="460"/>
        <n v="938"/>
        <n v="1171"/>
        <n v="1988"/>
        <n v="2128"/>
        <n v="2354"/>
        <n v="2391"/>
        <n v="2902"/>
        <n v="3094"/>
        <n v="3952"/>
        <n v="4066"/>
        <n v="430"/>
        <n v="2948"/>
        <n v="2895"/>
        <n v="4002"/>
        <n v="1736"/>
        <n v="3074"/>
        <n v="777"/>
        <n v="1092"/>
        <n v="2430"/>
        <n v="2890"/>
        <n v="900"/>
        <n v="1129"/>
        <n v="3961"/>
        <n v="4041"/>
        <n v="4042"/>
        <n v="3735"/>
        <n v="1542"/>
        <n v="569"/>
        <n v="884"/>
        <n v="1133"/>
        <n v="213"/>
        <n v="597"/>
        <n v="1738"/>
        <n v="2863"/>
        <n v="2909"/>
        <n v="3852"/>
        <n v="4092"/>
        <n v="4011"/>
        <n v="2660"/>
        <n v="638"/>
        <n v="1686"/>
        <n v="192"/>
        <n v="1169"/>
        <n v="2133"/>
        <n v="4049"/>
        <n v="3925"/>
        <n v="1810"/>
        <n v="2347"/>
        <n v="3642"/>
        <n v="1053"/>
        <n v="1407"/>
        <n v="1454"/>
        <n v="2641"/>
        <n v="674"/>
        <n v="1086"/>
        <n v="1406"/>
        <n v="1435"/>
        <n v="1583"/>
        <n v="3926"/>
        <n v="420"/>
        <n v="578"/>
        <n v="3600"/>
        <n v="31"/>
        <n v="1902"/>
        <n v="560"/>
        <n v="1081"/>
        <n v="3866"/>
        <n v="167"/>
        <n v="512"/>
        <n v="981"/>
        <n v="1123"/>
        <n v="1130"/>
        <n v="1715"/>
        <n v="3103"/>
        <n v="3940"/>
        <n v="3970"/>
        <n v="2213"/>
        <n v="847"/>
        <n v="3745"/>
        <n v="2886"/>
        <n v="1042"/>
        <n v="3795"/>
        <n v="3858"/>
        <n v="584"/>
        <n v="1073"/>
        <n v="1126"/>
        <n v="2757"/>
        <n v="2841"/>
        <n v="3121"/>
        <n v="3129"/>
        <n v="3736"/>
        <n v="4024"/>
        <n v="120"/>
        <n v="142"/>
        <n v="159"/>
        <n v="215"/>
        <n v="443"/>
        <n v="482"/>
        <n v="509"/>
        <n v="577"/>
        <n v="606"/>
        <n v="630"/>
        <n v="771"/>
        <n v="1114"/>
        <n v="1176"/>
        <n v="1543"/>
        <n v="1564"/>
        <n v="1701"/>
        <n v="1863"/>
        <n v="1867"/>
        <n v="1911"/>
        <n v="2126"/>
        <n v="2374"/>
        <n v="2396"/>
        <n v="2440"/>
        <n v="2685"/>
        <n v="2777"/>
        <n v="3065"/>
        <n v="3110"/>
        <n v="3132"/>
        <n v="3868"/>
        <n v="3878"/>
        <n v="3917"/>
        <n v="4000"/>
        <n v="4084"/>
        <n v="4085"/>
        <n v="548"/>
        <n v="1915"/>
        <n v="2384"/>
        <n v="157"/>
        <n v="666"/>
        <n v="2423"/>
        <n v="1411"/>
        <n v="2875"/>
        <n v="3957"/>
        <n v="544"/>
        <n v="2901"/>
        <n v="425"/>
        <n v="596"/>
        <n v="1044"/>
        <n v="1418"/>
        <n v="1541"/>
        <n v="1879"/>
        <n v="609"/>
        <n v="1113"/>
        <n v="1242"/>
        <n v="1581"/>
        <n v="2583"/>
        <n v="2849"/>
        <n v="161"/>
        <n v="440"/>
        <n v="447"/>
        <n v="763"/>
        <n v="1090"/>
        <n v="1119"/>
        <n v="1139"/>
        <n v="1178"/>
        <n v="1482"/>
        <n v="1499"/>
        <n v="1694"/>
        <n v="2416"/>
        <n v="2418"/>
        <n v="2586"/>
        <n v="258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420"/>
        <n v="4082"/>
        <n v="194"/>
        <n v="435"/>
        <n v="982"/>
        <n v="1593"/>
        <n v="2394"/>
        <n v="3058"/>
        <n v="3805"/>
        <n v="3904"/>
        <n v="3993"/>
        <n v="4113"/>
        <n v="2148"/>
        <n v="2154"/>
        <n v="445"/>
        <n v="635"/>
        <n v="778"/>
        <n v="1451"/>
        <n v="1992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." numFmtId="14">
      <sharedItems containsNonDate="0" containsDate="1" containsString="0" containsBlank="1" minDate="2009-05-17T03:55:13" maxDate="2017-03-15T15:30:07" count="4115">
        <d v="2013-03-25T04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 column 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  <r>
    <m/>
    <m/>
    <m/>
    <m/>
    <m/>
    <x v="4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  <x v="0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  <x v="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  <x v="0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  <x v="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  <x v="0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  <x v="0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  <x v="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  <x v="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  <x v="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  <x v="0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  <x v="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  <x v="0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  <x v="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  <x v="0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  <x v="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  <x v="0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  <x v="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  <x v="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  <x v="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  <x v="0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  <x v="0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  <x v="0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  <x v="0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  <x v="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  <x v="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  <x v="0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  <x v="0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  <x v="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  <x v="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  <x v="0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  <x v="0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  <x v="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  <x v="0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  <x v="0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  <x v="0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  <x v="0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  <x v="0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  <x v="0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  <x v="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  <x v="0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  <x v="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  <x v="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  <x v="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  <x v="0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  <x v="0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  <x v="0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  <x v="0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  <x v="0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  <x v="0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  <x v="0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  <x v="0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  <x v="0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  <x v="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  <x v="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  <x v="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  <x v="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  <x v="0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  <x v="0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  <x v="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  <x v="0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  <x v="0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  <x v="0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  <x v="0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  <x v="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  <x v="0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  <x v="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  <x v="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  <x v="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  <x v="0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  <x v="0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  <x v="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  <x v="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  <x v="0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  <x v="0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  <x v="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  <x v="0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  <x v="0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  <x v="0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  <x v="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  <x v="0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  <x v="0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  <x v="0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  <x v="0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  <x v="0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  <x v="0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  <x v="0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  <x v="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  <x v="0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  <x v="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  <x v="0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  <x v="0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  <x v="0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  <x v="0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  <x v="0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  <x v="0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  <x v="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  <x v="0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  <x v="0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  <x v="0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  <x v="0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  <x v="0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  <x v="0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  <x v="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  <x v="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  <x v="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  <x v="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  <x v="0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  <x v="0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  <x v="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  <x v="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  <x v="0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  <x v="0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  <x v="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  <x v="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  <x v="0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  <x v="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  <x v="0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  <x v="0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  <x v="0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  <x v="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  <x v="0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  <x v="0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  <x v="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  <x v="0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  <x v="0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  <x v="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  <x v="0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  <x v="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  <x v="0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  <x v="0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  <x v="0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  <x v="0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  <x v="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  <x v="0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  <x v="0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  <x v="0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  <x v="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  <x v="0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  <x v="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  <x v="0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  <x v="0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  <x v="0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  <x v="0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  <x v="0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  <x v="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  <x v="0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  <x v="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  <x v="0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  <x v="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  <x v="0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  <x v="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  <x v="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  <x v="0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  <x v="0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  <x v="0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  <x v="0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  <x v="0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  <x v="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  <x v="0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  <x v="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  <x v="0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  <x v="0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  <x v="0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  <x v="0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  <x v="0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  <x v="0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  <x v="0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  <x v="0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  <x v="0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  <x v="0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  <x v="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  <x v="0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  <x v="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  <x v="0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  <x v="0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  <x v="0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  <x v="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  <x v="0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  <x v="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  <x v="0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  <x v="0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  <x v="0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  <x v="0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  <x v="0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  <x v="0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  <x v="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  <x v="0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  <x v="0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  <x v="0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  <x v="0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  <x v="0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  <x v="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  <x v="0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  <x v="0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  <x v="0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  <x v="0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  <x v="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  <x v="0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  <x v="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  <x v="0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  <x v="0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  <x v="0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  <x v="0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  <x v="0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  <x v="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  <x v="0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  <x v="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  <x v="0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  <x v="0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  <x v="0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  <x v="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  <x v="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  <x v="0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  <x v="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  <x v="0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  <x v="0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  <x v="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  <x v="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  <x v="0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  <x v="0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  <x v="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  <x v="0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  <x v="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  <x v="0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  <x v="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  <x v="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  <x v="0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  <x v="0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  <x v="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  <x v="0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  <x v="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  <x v="0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  <x v="0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  <x v="0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  <x v="0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  <x v="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  <x v="0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  <x v="0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  <x v="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  <x v="0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  <x v="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  <x v="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  <x v="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  <x v="0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  <x v="0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  <x v="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  <x v="0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  <x v="0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  <x v="0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  <x v="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  <x v="0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  <x v="0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  <x v="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  <x v="0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  <x v="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  <x v="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  <x v="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  <x v="0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  <x v="0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  <x v="0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  <x v="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  <x v="0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  <x v="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  <x v="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  <x v="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  <x v="0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  <x v="0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  <x v="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  <x v="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  <x v="0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  <x v="0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  <x v="0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  <x v="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  <x v="0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  <x v="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  <x v="0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  <x v="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  <x v="0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  <x v="0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  <x v="0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  <x v="0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  <x v="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  <x v="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  <x v="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  <x v="0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  <x v="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  <x v="0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  <x v="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  <x v="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  <x v="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  <x v="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  <x v="0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  <x v="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  <x v="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  <x v="0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  <x v="0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  <x v="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  <x v="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  <x v="0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  <x v="0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  <x v="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  <x v="0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  <x v="0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  <x v="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  <x v="0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  <x v="0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  <x v="0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  <x v="0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  <x v="0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  <x v="0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  <x v="0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  <x v="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  <x v="0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  <x v="0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  <x v="0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  <x v="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  <x v="0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  <x v="0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  <x v="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  <x v="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  <x v="0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  <x v="0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  <x v="0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  <x v="0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  <x v="0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  <x v="0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  <x v="0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  <x v="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  <x v="0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  <x v="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  <x v="0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  <x v="0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  <x v="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  <x v="0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  <x v="0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  <x v="0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  <x v="0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  <x v="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  <x v="0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  <x v="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  <x v="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  <x v="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  <x v="0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  <x v="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  <x v="0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  <x v="0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  <x v="0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  <x v="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  <x v="0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  <x v="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  <x v="0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  <x v="0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  <x v="0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  <x v="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  <x v="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  <x v="0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  <x v="0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  <x v="0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  <x v="0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  <x v="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  <x v="0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  <x v="0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  <x v="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  <x v="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  <x v="0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  <x v="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  <x v="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  <x v="0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  <x v="0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  <x v="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  <x v="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  <x v="0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  <x v="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  <x v="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  <x v="0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  <x v="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  <x v="0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  <x v="0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  <x v="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  <x v="0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  <x v="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  <x v="0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  <x v="0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  <x v="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  <x v="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  <x v="0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  <x v="0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  <x v="0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  <x v="0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  <x v="0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  <x v="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  <x v="0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  <x v="0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  <x v="0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  <x v="0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  <x v="0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  <x v="0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  <x v="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  <x v="0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  <x v="0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  <x v="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  <x v="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  <x v="0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  <x v="0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  <x v="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  <x v="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  <x v="0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  <x v="0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  <x v="0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  <x v="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  <x v="0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  <x v="0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  <x v="0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  <x v="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  <x v="0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  <x v="0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  <x v="0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  <x v="0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  <x v="0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  <x v="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  <x v="0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  <x v="0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  <x v="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  <x v="0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  <x v="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  <x v="0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  <x v="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  <x v="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  <x v="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  <x v="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  <x v="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  <x v="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  <x v="0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  <x v="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  <x v="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  <x v="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  <x v="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  <x v="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  <x v="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  <x v="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  <x v="0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  <x v="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  <x v="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  <x v="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  <x v="0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  <x v="0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  <x v="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  <x v="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  <x v="0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  <x v="0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  <x v="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  <x v="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  <x v="0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  <x v="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  <x v="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  <x v="0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  <x v="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  <x v="0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  <x v="0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  <x v="0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  <x v="0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  <x v="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  <x v="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  <x v="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  <x v="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  <x v="0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  <x v="0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  <x v="0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  <x v="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  <x v="0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  <x v="0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  <x v="0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  <x v="0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  <x v="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  <x v="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  <x v="0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  <x v="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  <x v="0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  <x v="0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  <x v="0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  <x v="0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  <x v="0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  <x v="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  <x v="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  <x v="0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  <x v="0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  <x v="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  <x v="0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  <x v="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  <x v="0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  <x v="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  <x v="0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  <x v="0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  <x v="0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  <x v="0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  <x v="0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  <x v="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  <x v="0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  <x v="0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  <x v="0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  <x v="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  <x v="0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  <x v="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  <x v="0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  <x v="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  <x v="0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  <x v="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  <x v="0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  <x v="0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  <x v="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  <x v="0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  <x v="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  <x v="0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  <x v="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  <x v="0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  <x v="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  <x v="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  <x v="0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  <x v="0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  <x v="0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  <x v="0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  <x v="0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  <x v="0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  <x v="0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  <x v="0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  <x v="0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  <x v="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  <x v="0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  <x v="0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  <x v="0"/>
  </r>
  <r>
    <x v="540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0"/>
    <d v="2013-09-20T20:17:27"/>
    <x v="0"/>
  </r>
  <r>
    <x v="541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1"/>
    <d v="2017-02-09T07:16:47"/>
    <x v="0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  <x v="0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  <x v="0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  <x v="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  <x v="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  <x v="0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  <x v="0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  <x v="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  <x v="0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  <x v="0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  <x v="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  <x v="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  <x v="0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  <x v="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  <x v="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  <x v="0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  <x v="0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  <x v="0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  <x v="0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  <x v="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  <x v="0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  <x v="0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  <x v="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  <x v="0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  <x v="0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  <x v="0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  <x v="0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  <x v="0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  <x v="0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  <x v="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  <x v="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  <x v="0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  <x v="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  <x v="0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  <x v="0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  <x v="0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  <x v="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  <x v="0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  <x v="0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  <x v="0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  <x v="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  <x v="0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  <x v="0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  <x v="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  <x v="0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  <x v="0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  <x v="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  <x v="0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  <x v="0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  <x v="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  <x v="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  <x v="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  <x v="0"/>
  </r>
  <r>
    <x v="59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5"/>
    <d v="2016-10-31T04:00:00"/>
    <x v="0"/>
  </r>
  <r>
    <x v="596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6"/>
    <d v="2015-07-23T03:11:00"/>
    <x v="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  <x v="0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  <x v="0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  <x v="0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  <x v="0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  <x v="0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  <x v="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  <x v="0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  <x v="0"/>
  </r>
  <r>
    <x v="605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5"/>
    <d v="2014-08-08T00:00:00"/>
    <x v="0"/>
  </r>
  <r>
    <x v="606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6"/>
    <d v="2015-10-24T04:14:05"/>
    <x v="0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  <x v="0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  <x v="0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  <x v="0"/>
  </r>
  <r>
    <x v="610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  <x v="0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  <x v="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  <x v="0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  <x v="0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  <x v="0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  <x v="0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  <x v="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  <x v="0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  <x v="0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  <x v="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  <x v="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  <x v="0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  <x v="0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  <x v="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  <x v="0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  <x v="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  <x v="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  <x v="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  <x v="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  <x v="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  <x v="0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  <x v="0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  <x v="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  <x v="0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  <x v="0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  <x v="0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  <x v="0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  <x v="0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  <x v="0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  <x v="0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  <x v="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  <x v="0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  <x v="0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  <x v="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  <x v="0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  <x v="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  <x v="0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  <x v="0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  <x v="0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  <x v="0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  <x v="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  <x v="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  <x v="0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  <x v="0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  <x v="0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  <x v="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  <x v="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  <x v="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  <x v="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  <x v="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  <x v="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  <x v="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  <x v="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  <x v="0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  <x v="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  <x v="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  <x v="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  <x v="0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  <x v="0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  <x v="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  <x v="0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  <x v="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  <x v="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  <x v="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  <x v="0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  <x v="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  <x v="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  <x v="0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  <x v="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  <x v="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  <x v="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  <x v="0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  <x v="0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  <x v="0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  <x v="0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  <x v="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  <x v="0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  <x v="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  <x v="0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  <x v="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  <x v="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  <x v="0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  <x v="0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  <x v="0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  <x v="0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  <x v="0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  <x v="0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  <x v="0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  <x v="0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  <x v="0"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  <x v="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  <x v="0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  <x v="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  <x v="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  <x v="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  <x v="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  <x v="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  <x v="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  <x v="0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  <x v="0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  <x v="1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  <x v="0"/>
  </r>
  <r>
    <x v="713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3"/>
    <d v="2016-08-18T06:59:00"/>
    <x v="0"/>
  </r>
  <r>
    <x v="714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4"/>
    <d v="2017-02-17T16:05:00"/>
    <x v="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  <x v="0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  <x v="0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  <x v="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  <x v="0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  <x v="0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  <x v="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  <x v="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  <x v="0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  <x v="0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  <x v="0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  <x v="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  <x v="0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  <x v="0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  <x v="0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  <x v="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  <x v="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  <x v="0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  <x v="0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  <x v="0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  <x v="0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  <x v="0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  <x v="0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  <x v="0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  <x v="0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  <x v="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  <x v="0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  <x v="0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  <x v="0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  <x v="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  <x v="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  <x v="0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  <x v="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  <x v="0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  <x v="0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  <x v="0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  <x v="0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  <x v="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  <x v="0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  <x v="0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  <x v="0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  <x v="0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  <x v="0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  <x v="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  <x v="0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  <x v="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  <x v="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  <x v="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  <x v="0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  <x v="0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  <x v="0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  <x v="0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  <x v="0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  <x v="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  <x v="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  <x v="0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  <x v="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  <x v="0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  <x v="0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  <x v="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  <x v="0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  <x v="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  <x v="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  <x v="0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  <x v="0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  <x v="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  <x v="0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  <x v="0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  <x v="0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  <x v="0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  <x v="0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  <x v="0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  <x v="0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  <x v="0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  <x v="0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  <x v="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  <x v="0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  <x v="0"/>
  </r>
  <r>
    <x v="792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2"/>
    <d v="2014-08-01T01:00:00"/>
    <x v="0"/>
  </r>
  <r>
    <x v="79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3"/>
    <d v="2015-05-20T06:04:15"/>
    <x v="0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  <x v="0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  <x v="0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  <x v="0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  <x v="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  <x v="0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  <x v="0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  <x v="0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  <x v="0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  <x v="0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  <x v="0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  <x v="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  <x v="0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  <x v="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  <x v="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  <x v="0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  <x v="0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  <x v="0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  <x v="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  <x v="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  <x v="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  <x v="0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  <x v="0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  <x v="0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  <x v="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  <x v="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  <x v="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  <x v="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  <x v="0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  <x v="0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  <x v="0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  <x v="0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  <x v="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  <x v="0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  <x v="0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  <x v="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  <x v="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  <x v="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  <x v="0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  <x v="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  <x v="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  <x v="0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  <x v="0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  <x v="0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  <x v="0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  <x v="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  <x v="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  <x v="0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  <x v="0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  <x v="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  <x v="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  <x v="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  <x v="0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  <x v="0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  <x v="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  <x v="0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  <x v="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  <x v="0"/>
  </r>
  <r>
    <x v="852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2"/>
    <d v="2012-04-01T20:00:58"/>
    <x v="0"/>
  </r>
  <r>
    <x v="853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3"/>
    <d v="2015-05-11T19:32:31"/>
    <x v="0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  <x v="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  <x v="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  <x v="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  <x v="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  <x v="0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  <x v="0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  <x v="0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  <x v="0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  <x v="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  <x v="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  <x v="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  <x v="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  <x v="0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  <x v="0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  <x v="0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  <x v="0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  <x v="0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  <x v="0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  <x v="0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  <x v="0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  <x v="0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  <x v="0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  <x v="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  <x v="0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  <x v="0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  <x v="0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  <x v="0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  <x v="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  <x v="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  <x v="0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  <x v="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  <x v="0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  <x v="0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  <x v="0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  <x v="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  <x v="0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  <x v="0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  <x v="0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  <x v="0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  <x v="0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  <x v="0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  <x v="0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  <x v="0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  <x v="0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  <x v="0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  <x v="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  <x v="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  <x v="0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  <x v="0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  <x v="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  <x v="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  <x v="0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  <x v="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  <x v="0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  <x v="0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  <x v="0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  <x v="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  <x v="0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  <x v="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  <x v="0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  <x v="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  <x v="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  <x v="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  <x v="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  <x v="0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  <x v="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  <x v="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  <x v="0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  <x v="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  <x v="0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  <x v="0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  <x v="0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  <x v="0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  <x v="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  <x v="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  <x v="0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  <x v="0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  <x v="0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  <x v="0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  <x v="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  <x v="0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  <x v="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  <x v="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  <x v="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  <x v="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  <x v="0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  <x v="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  <x v="0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  <x v="0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  <x v="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  <x v="0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  <x v="0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  <x v="0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  <x v="0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  <x v="0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  <x v="0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  <x v="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  <x v="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  <x v="0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  <x v="0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  <x v="0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  <x v="0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  <x v="0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  <x v="0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  <x v="0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  <x v="0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  <x v="0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  <x v="0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  <x v="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  <x v="0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  <x v="0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  <x v="0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  <x v="0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  <x v="0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  <x v="0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  <x v="0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  <x v="0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  <x v="0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  <x v="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  <x v="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  <x v="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  <x v="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  <x v="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  <x v="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  <x v="0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  <x v="0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  <x v="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  <x v="0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  <x v="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  <x v="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  <x v="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  <x v="0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  <x v="0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  <x v="0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  <x v="0"/>
  </r>
  <r>
    <x v="99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1"/>
    <d v="2015-09-02T00:28:25"/>
    <x v="0"/>
  </r>
  <r>
    <x v="99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2"/>
    <d v="2012-09-17T04:05:00"/>
    <x v="0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  <x v="0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  <x v="0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  <x v="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  <x v="0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  <x v="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  <x v="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  <x v="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  <x v="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  <x v="0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  <x v="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  <x v="0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  <x v="0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  <x v="0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  <x v="0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  <x v="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  <x v="0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  <x v="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  <x v="0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  <x v="0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  <x v="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  <x v="0"/>
  </r>
  <r>
    <x v="1014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4"/>
    <d v="2011-02-26T05:57:08"/>
    <x v="0"/>
  </r>
  <r>
    <x v="101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5"/>
    <d v="2016-04-27T14:58:27"/>
    <x v="0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  <x v="0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  <x v="0"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  <x v="0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  <x v="0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  <x v="0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  <x v="0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  <x v="0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  <x v="0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  <x v="0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  <x v="0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  <x v="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  <x v="0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  <x v="0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  <x v="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  <x v="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  <x v="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  <x v="0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  <x v="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  <x v="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  <x v="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  <x v="0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  <x v="0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  <x v="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  <x v="0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  <x v="0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  <x v="0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  <x v="0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  <x v="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  <x v="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  <x v="0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  <x v="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  <x v="0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  <x v="0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  <x v="0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  <x v="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  <x v="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  <x v="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  <x v="0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  <x v="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  <x v="0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  <x v="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  <x v="0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  <x v="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  <x v="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  <x v="0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  <x v="0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  <x v="0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  <x v="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  <x v="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  <x v="0"/>
  </r>
  <r>
    <x v="1066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6"/>
    <d v="2015-08-11T18:31:40"/>
    <x v="0"/>
  </r>
  <r>
    <x v="1067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7"/>
    <d v="2015-06-15T04:34:54"/>
    <x v="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  <x v="0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  <x v="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  <x v="0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  <x v="0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  <x v="0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  <x v="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  <x v="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  <x v="0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  <x v="0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  <x v="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  <x v="0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  <x v="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  <x v="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  <x v="0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  <x v="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  <x v="0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  <x v="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  <x v="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  <x v="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  <x v="0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  <x v="0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  <x v="0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  <x v="0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  <x v="0"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  <x v="0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  <x v="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  <x v="0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  <x v="0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  <x v="0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  <x v="0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  <x v="0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  <x v="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  <x v="0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  <x v="0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  <x v="0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  <x v="0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  <x v="0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  <x v="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  <x v="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  <x v="0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  <x v="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  <x v="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  <x v="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  <x v="0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  <x v="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  <x v="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  <x v="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  <x v="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  <x v="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  <x v="0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  <x v="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  <x v="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  <x v="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  <x v="0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  <x v="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  <x v="0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  <x v="0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  <x v="0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  <x v="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  <x v="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  <x v="0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  <x v="0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  <x v="0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  <x v="0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  <x v="0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  <x v="0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  <x v="0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  <x v="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  <x v="0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  <x v="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  <x v="0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  <x v="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  <x v="0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  <x v="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  <x v="0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  <x v="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  <x v="0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  <x v="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  <x v="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  <x v="0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  <x v="0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  <x v="0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  <x v="0"/>
  </r>
  <r>
    <x v="1151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1"/>
    <d v="2015-05-26T15:32:27"/>
    <x v="0"/>
  </r>
  <r>
    <x v="1152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2"/>
    <d v="2014-09-26T01:35:00"/>
    <x v="0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  <x v="0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  <x v="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  <x v="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  <x v="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  <x v="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  <x v="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  <x v="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  <x v="0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  <x v="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  <x v="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  <x v="0"/>
  </r>
  <r>
    <x v="1164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4"/>
    <d v="2015-11-25T15:49:11"/>
    <x v="0"/>
  </r>
  <r>
    <x v="1165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5"/>
    <d v="2013-08-04T23:06:22"/>
    <x v="0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  <x v="0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  <x v="0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  <x v="0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  <x v="0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  <x v="0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  <x v="0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  <x v="0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  <x v="0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  <x v="0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  <x v="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  <x v="0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  <x v="0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  <x v="0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  <x v="0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  <x v="0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  <x v="0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  <x v="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  <x v="0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  <x v="0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  <x v="0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  <x v="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  <x v="0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  <x v="0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  <x v="0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  <x v="0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  <x v="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  <x v="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  <x v="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  <x v="0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  <x v="0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  <x v="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  <x v="0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  <x v="0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  <x v="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  <x v="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  <x v="0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  <x v="0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  <x v="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  <x v="0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  <x v="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  <x v="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  <x v="0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  <x v="0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  <x v="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  <x v="0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  <x v="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  <x v="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  <x v="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  <x v="0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  <x v="0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  <x v="0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  <x v="0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  <x v="0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  <x v="0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  <x v="0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  <x v="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  <x v="0"/>
  </r>
  <r>
    <x v="1223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3"/>
    <d v="2014-08-30T04:48:13"/>
    <x v="0"/>
  </r>
  <r>
    <x v="1224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4"/>
    <d v="2013-11-27T06:41:54"/>
    <x v="0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  <x v="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  <x v="0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  <x v="0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  <x v="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  <x v="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  <x v="0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  <x v="0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  <x v="0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  <x v="0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  <x v="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  <x v="0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  <x v="0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  <x v="0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  <x v="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  <x v="0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  <x v="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  <x v="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  <x v="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  <x v="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  <x v="0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  <x v="0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  <x v="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  <x v="0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  <x v="0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  <x v="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  <x v="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  <x v="0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  <x v="0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  <x v="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  <x v="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  <x v="0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  <x v="0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  <x v="0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  <x v="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  <x v="0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  <x v="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  <x v="0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  <x v="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  <x v="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  <x v="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  <x v="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  <x v="0"/>
  </r>
  <r>
    <x v="1267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7"/>
    <d v="2016-04-13T21:02:45"/>
    <x v="0"/>
  </r>
  <r>
    <x v="126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8"/>
    <d v="2014-11-01T22:01:43"/>
    <x v="0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  <x v="0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  <x v="0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  <x v="0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  <x v="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  <x v="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  <x v="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  <x v="0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  <x v="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  <x v="0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  <x v="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  <x v="0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  <x v="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  <x v="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  <x v="0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  <x v="0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  <x v="0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  <x v="0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  <x v="0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  <x v="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  <x v="0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  <x v="0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  <x v="0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  <x v="0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  <x v="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  <x v="0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  <x v="0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  <x v="0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  <x v="0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  <x v="0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  <x v="0"/>
  </r>
  <r>
    <x v="1299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299"/>
    <d v="2015-04-29T17:51:02"/>
    <x v="0"/>
  </r>
  <r>
    <x v="1300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300"/>
    <d v="2013-10-18T03:59:00"/>
    <x v="0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  <x v="0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  <x v="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  <x v="0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  <x v="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  <x v="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  <x v="0"/>
  </r>
  <r>
    <x v="130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7"/>
    <d v="2014-09-21T02:00:00"/>
    <x v="0"/>
  </r>
  <r>
    <x v="130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8"/>
    <d v="2015-01-30T16:53:34"/>
    <x v="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  <x v="0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  <x v="0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  <x v="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  <x v="0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  <x v="0"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  <x v="0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  <x v="0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  <x v="0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  <x v="0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  <x v="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  <x v="0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  <x v="0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  <x v="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  <x v="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  <x v="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  <x v="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  <x v="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  <x v="0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  <x v="0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  <x v="0"/>
  </r>
  <r>
    <x v="132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29"/>
    <d v="2015-06-14T00:20:55"/>
    <x v="0"/>
  </r>
  <r>
    <x v="1330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30"/>
    <d v="2016-12-17T06:59:00"/>
    <x v="0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  <x v="0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  <x v="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  <x v="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  <x v="0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  <x v="0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  <x v="0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  <x v="0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  <x v="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  <x v="0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  <x v="0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  <x v="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  <x v="0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  <x v="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  <x v="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  <x v="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  <x v="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  <x v="0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  <x v="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  <x v="0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  <x v="0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  <x v="0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  <x v="0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  <x v="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  <x v="0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  <x v="0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  <x v="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  <x v="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  <x v="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  <x v="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  <x v="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  <x v="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  <x v="0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  <x v="0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  <x v="0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  <x v="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  <x v="0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  <x v="0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  <x v="0"/>
  </r>
  <r>
    <x v="1369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69"/>
    <d v="2013-05-31T14:42:50"/>
    <x v="0"/>
  </r>
  <r>
    <x v="1370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70"/>
    <d v="2014-07-22T16:09:28"/>
    <x v="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  <x v="0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  <x v="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  <x v="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  <x v="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  <x v="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  <x v="0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  <x v="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  <x v="0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  <x v="0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  <x v="0"/>
  </r>
  <r>
    <x v="138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1"/>
    <d v="2011-05-17T09:39:24"/>
    <x v="0"/>
  </r>
  <r>
    <x v="1382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2"/>
    <d v="2014-06-22T15:48:51"/>
    <x v="0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  <x v="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  <x v="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  <x v="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  <x v="0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  <x v="0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  <x v="0"/>
  </r>
  <r>
    <x v="13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89"/>
    <d v="2015-06-21T22:25:00"/>
    <x v="0"/>
  </r>
  <r>
    <x v="1390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90"/>
    <d v="2017-02-05T18:00:53"/>
    <x v="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  <x v="0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  <x v="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  <x v="0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  <x v="0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  <x v="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  <x v="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  <x v="0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  <x v="0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  <x v="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  <x v="0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  <x v="0"/>
  </r>
  <r>
    <x v="140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2"/>
    <d v="2012-04-27T15:31:34"/>
    <x v="0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3"/>
    <d v="2011-07-22T01:39:05"/>
    <x v="0"/>
  </r>
  <r>
    <x v="1404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4"/>
    <d v="2013-01-24T18:38:30"/>
    <x v="0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  <x v="0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  <x v="0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  <x v="0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  <x v="0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  <x v="0"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  <x v="0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  <x v="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  <x v="0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  <x v="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  <x v="0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  <x v="0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  <x v="0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  <x v="0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  <x v="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  <x v="0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  <x v="0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  <x v="0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  <x v="0"/>
  </r>
  <r>
    <x v="1423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3"/>
    <d v="2015-03-23T02:14:00"/>
    <x v="0"/>
  </r>
  <r>
    <x v="142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4"/>
    <d v="2014-01-04T04:09:05"/>
    <x v="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  <x v="0"/>
  </r>
  <r>
    <x v="1426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6"/>
    <d v="2015-04-08T08:53:21"/>
    <x v="0"/>
  </r>
  <r>
    <x v="1427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7"/>
    <d v="2012-12-07T23:30:00"/>
    <x v="0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  <x v="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  <x v="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  <x v="0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  <x v="0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  <x v="0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  <x v="0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  <x v="0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  <x v="0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  <x v="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  <x v="0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  <x v="0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  <x v="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  <x v="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  <x v="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  <x v="0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  <x v="0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  <x v="0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  <x v="0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  <x v="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  <x v="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  <x v="0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  <x v="0"/>
  </r>
  <r>
    <x v="145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0"/>
    <d v="2015-01-05T20:26:00"/>
    <x v="0"/>
  </r>
  <r>
    <x v="145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1"/>
    <d v="2015-12-28T06:00:00"/>
    <x v="0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  <x v="0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  <x v="0"/>
  </r>
  <r>
    <x v="1454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4"/>
    <d v="2014-06-04T04:59:00"/>
    <x v="0"/>
  </r>
  <r>
    <x v="1455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5"/>
    <d v="2015-07-16T17:24:36"/>
    <x v="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  <x v="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  <x v="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  <x v="0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  <x v="0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  <x v="0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  <x v="0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  <x v="0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  <x v="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  <x v="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  <x v="0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  <x v="0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  <x v="0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  <x v="0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  <x v="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  <x v="0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  <x v="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  <x v="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  <x v="0"/>
  </r>
  <r>
    <x v="1474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4"/>
    <d v="2015-11-27T01:00:00"/>
    <x v="0"/>
  </r>
  <r>
    <x v="1475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5"/>
    <d v="2012-04-29T04:00:00"/>
    <x v="0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  <x v="0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  <x v="0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  <x v="0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  <x v="0"/>
  </r>
  <r>
    <x v="1480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0"/>
    <d v="2016-12-28T16:49:00"/>
    <x v="0"/>
  </r>
  <r>
    <x v="1481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1"/>
    <d v="2017-03-16T16:01:01"/>
    <x v="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  <x v="0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  <x v="0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  <x v="0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  <x v="0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  <x v="0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  <x v="0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  <x v="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  <x v="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  <x v="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  <x v="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  <x v="0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  <x v="0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  <x v="0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  <x v="0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  <x v="0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  <x v="0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  <x v="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  <x v="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  <x v="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  <x v="0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  <x v="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  <x v="0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  <x v="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  <x v="0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  <x v="0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  <x v="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  <x v="0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  <x v="0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  <x v="0"/>
  </r>
  <r>
    <x v="1511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1"/>
    <d v="2015-02-13T14:48:36"/>
    <x v="0"/>
  </r>
  <r>
    <x v="1512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2"/>
    <d v="2012-01-13T06:34:48"/>
    <x v="0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  <x v="0"/>
  </r>
  <r>
    <x v="1514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4"/>
    <d v="2016-08-19T16:00:50"/>
    <x v="0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  <x v="0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  <x v="0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  <x v="0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  <x v="0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  <x v="0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  <x v="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  <x v="0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  <x v="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  <x v="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  <x v="0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  <x v="0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  <x v="0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  <x v="0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  <x v="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  <x v="0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  <x v="0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  <x v="0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  <x v="0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  <x v="0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  <x v="0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  <x v="0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  <x v="0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  <x v="0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  <x v="0"/>
  </r>
  <r>
    <x v="153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39"/>
    <d v="2015-08-19T17:03:40"/>
    <x v="0"/>
  </r>
  <r>
    <x v="1540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0"/>
    <d v="2015-03-20T15:07:12"/>
    <x v="0"/>
  </r>
  <r>
    <x v="1541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41"/>
    <d v="2015-10-01T05:00:00"/>
    <x v="0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  <x v="0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  <x v="0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  <x v="0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  <x v="0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  <x v="0"/>
  </r>
  <r>
    <x v="1547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7"/>
    <d v="2016-08-02T10:03:00"/>
    <x v="2"/>
  </r>
  <r>
    <x v="1548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8"/>
    <d v="2014-06-25T01:37:59"/>
    <x v="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  <x v="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  <x v="0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  <x v="0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  <x v="0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  <x v="0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  <x v="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  <x v="0"/>
  </r>
  <r>
    <x v="1556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56"/>
    <d v="2014-07-26T07:00:00"/>
    <x v="0"/>
  </r>
  <r>
    <x v="1557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57"/>
    <d v="2014-07-26T04:59:00"/>
    <x v="0"/>
  </r>
  <r>
    <x v="1558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58"/>
    <d v="2015-07-13T20:06:00"/>
    <x v="0"/>
  </r>
  <r>
    <x v="1559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9"/>
    <d v="2014-09-12T18:26:53"/>
    <x v="0"/>
  </r>
  <r>
    <x v="1560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60"/>
    <d v="2011-12-01T15:02:15"/>
    <x v="0"/>
  </r>
  <r>
    <x v="1561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61"/>
    <d v="2014-05-12T03:59:00"/>
    <x v="0"/>
  </r>
  <r>
    <x v="1562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2"/>
    <d v="2014-05-18T14:39:33"/>
    <x v="0"/>
  </r>
  <r>
    <x v="1563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3"/>
    <d v="2014-09-27T23:01:02"/>
    <x v="0"/>
  </r>
  <r>
    <x v="1564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64"/>
    <d v="2017-01-16T01:49:22"/>
    <x v="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  <x v="0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  <x v="0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  <x v="0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  <x v="0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  <x v="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  <x v="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  <x v="0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  <x v="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  <x v="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  <x v="0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  <x v="0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  <x v="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  <x v="0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  <x v="0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  <x v="0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  <x v="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  <x v="0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  <x v="0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  <x v="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  <x v="0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  <x v="0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  <x v="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  <x v="0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  <x v="0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  <x v="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  <x v="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  <x v="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  <x v="0"/>
  </r>
  <r>
    <x v="1593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3"/>
    <d v="2016-03-25T02:53:08"/>
    <x v="0"/>
  </r>
  <r>
    <x v="1594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4"/>
    <d v="2016-04-07T01:34:16"/>
    <x v="0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  <x v="0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  <x v="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  <x v="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  <x v="0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  <x v="0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  <x v="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  <x v="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  <x v="0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  <x v="0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  <x v="0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  <x v="0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  <x v="0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  <x v="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  <x v="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  <x v="0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  <x v="0"/>
  </r>
  <r>
    <x v="16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1"/>
    <d v="2015-10-17T07:00:10"/>
    <x v="0"/>
  </r>
  <r>
    <x v="1612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2"/>
    <d v="2012-12-05T09:23:41"/>
    <x v="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  <x v="0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  <x v="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  <x v="0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  <x v="0"/>
  </r>
  <r>
    <x v="1617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7"/>
    <d v="2013-08-23T19:04:29"/>
    <x v="0"/>
  </r>
  <r>
    <x v="1618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8"/>
    <d v="2015-04-16T18:10:33"/>
    <x v="0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  <x v="0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  <x v="0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  <x v="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  <x v="0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  <x v="0"/>
  </r>
  <r>
    <x v="162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4"/>
    <d v="2014-06-15T15:16:04"/>
    <x v="0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5"/>
    <d v="2013-10-16T09:59:00"/>
    <x v="0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  <x v="0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  <x v="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  <x v="0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  <x v="0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  <x v="0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  <x v="0"/>
  </r>
  <r>
    <x v="1632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2"/>
    <d v="2015-12-10T14:14:56"/>
    <x v="0"/>
  </r>
  <r>
    <x v="1633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3"/>
    <d v="2015-05-22T13:00:00"/>
    <x v="0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  <x v="0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  <x v="0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  <x v="0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  <x v="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  <x v="0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  <x v="0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  <x v="0"/>
  </r>
  <r>
    <x v="1641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1"/>
    <d v="2016-06-10T03:00:00"/>
    <x v="0"/>
  </r>
  <r>
    <x v="1642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2"/>
    <d v="2013-05-07T15:33:14"/>
    <x v="0"/>
  </r>
  <r>
    <x v="1643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3"/>
    <d v="2015-10-21T12:45:33"/>
    <x v="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  <x v="0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  <x v="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  <x v="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  <x v="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  <x v="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  <x v="0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  <x v="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  <x v="0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  <x v="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  <x v="0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  <x v="0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  <x v="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  <x v="0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  <x v="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  <x v="0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  <x v="0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  <x v="0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  <x v="0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  <x v="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  <x v="0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  <x v="0"/>
  </r>
  <r>
    <x v="166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5"/>
    <d v="2016-08-17T10:05:40"/>
    <x v="0"/>
  </r>
  <r>
    <x v="1666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6"/>
    <d v="2016-06-04T22:57:33"/>
    <x v="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  <x v="0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  <x v="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  <x v="0"/>
  </r>
  <r>
    <x v="167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0"/>
    <d v="2015-11-05T21:44:40"/>
    <x v="0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  <x v="0"/>
  </r>
  <r>
    <x v="1672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2"/>
    <d v="2016-03-30T14:39:00"/>
    <x v="0"/>
  </r>
  <r>
    <x v="167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3"/>
    <d v="2015-08-05T18:36:00"/>
    <x v="0"/>
  </r>
  <r>
    <x v="1674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4"/>
    <d v="2015-06-24T22:34:12"/>
    <x v="0"/>
  </r>
  <r>
    <x v="1675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5"/>
    <d v="2015-03-07T15:18:45"/>
    <x v="0"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  <x v="0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7"/>
    <d v="2015-04-23T05:40:07"/>
    <x v="0"/>
  </r>
  <r>
    <x v="1678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8"/>
    <d v="2016-01-10T00:00:00"/>
    <x v="0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  <x v="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  <x v="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  <x v="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  <x v="0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  <x v="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  <x v="0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  <x v="0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  <x v="0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  <x v="0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  <x v="0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  <x v="0"/>
  </r>
  <r>
    <x v="1690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0"/>
    <d v="2015-02-14T19:39:40"/>
    <x v="0"/>
  </r>
  <r>
    <x v="1691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1"/>
    <d v="2014-10-19T13:01:24"/>
    <x v="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  <x v="0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  <x v="0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  <x v="0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  <x v="0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  <x v="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  <x v="0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  <x v="0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  <x v="0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  <x v="0"/>
  </r>
  <r>
    <x v="17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1"/>
    <d v="2016-11-11T22:00:00"/>
    <x v="0"/>
  </r>
  <r>
    <x v="1702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2"/>
    <d v="2014-11-10T01:41:35"/>
    <x v="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  <x v="0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  <x v="0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  <x v="0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  <x v="0"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  <x v="0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  <x v="0"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  <x v="0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  <x v="0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  <x v="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  <x v="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  <x v="0"/>
  </r>
  <r>
    <x v="1714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4"/>
    <d v="2016-04-08T18:31:22"/>
    <x v="0"/>
  </r>
  <r>
    <x v="171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5"/>
    <d v="2017-02-18T23:59:00"/>
    <x v="0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  <x v="0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  <x v="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  <x v="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  <x v="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  <x v="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  <x v="0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  <x v="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  <x v="0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  <x v="0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  <x v="0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  <x v="0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  <x v="0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  <x v="0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  <x v="0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  <x v="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  <x v="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  <x v="0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  <x v="0"/>
  </r>
  <r>
    <x v="1734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4"/>
    <d v="2015-02-21T19:58:39"/>
    <x v="0"/>
  </r>
  <r>
    <x v="1735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5"/>
    <d v="2015-04-30T15:20:00"/>
    <x v="0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  <x v="0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  <x v="0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  <x v="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  <x v="0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  <x v="0"/>
  </r>
  <r>
    <x v="1741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1"/>
    <d v="2014-07-15T05:00:00"/>
    <x v="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  <x v="0"/>
  </r>
  <r>
    <x v="1743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3"/>
    <d v="2015-12-15T12:10:00"/>
    <x v="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  <x v="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  <x v="0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  <x v="0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  <x v="0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  <x v="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  <x v="0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  <x v="0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  <x v="0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  <x v="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  <x v="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  <x v="0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  <x v="0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  <x v="0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  <x v="0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  <x v="0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  <x v="0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  <x v="0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  <x v="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  <x v="0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  <x v="0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  <x v="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  <x v="0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  <x v="0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  <x v="0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  <x v="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  <x v="0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  <x v="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  <x v="0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  <x v="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  <x v="0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  <x v="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  <x v="0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  <x v="0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  <x v="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  <x v="0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  <x v="0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  <x v="0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  <x v="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  <x v="0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  <x v="0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  <x v="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  <x v="0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  <x v="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  <x v="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  <x v="0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  <x v="0"/>
  </r>
  <r>
    <x v="1790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0"/>
    <d v="2013-08-18T15:00:00"/>
    <x v="0"/>
  </r>
  <r>
    <x v="1791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1"/>
    <d v="2016-02-04T07:50:33"/>
    <x v="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  <x v="0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  <x v="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  <x v="0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  <x v="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  <x v="0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  <x v="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  <x v="0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  <x v="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  <x v="0"/>
  </r>
  <r>
    <x v="180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1"/>
    <d v="2015-08-12T05:32:39"/>
    <x v="0"/>
  </r>
  <r>
    <x v="180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2"/>
    <d v="2014-10-04T03:30:00"/>
    <x v="0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  <x v="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  <x v="0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  <x v="0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  <x v="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  <x v="0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  <x v="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  <x v="0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  <x v="0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  <x v="0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  <x v="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  <x v="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  <x v="0"/>
  </r>
  <r>
    <x v="18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5"/>
    <d v="2011-08-15T01:00:00"/>
    <x v="0"/>
  </r>
  <r>
    <x v="181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6"/>
    <d v="2015-01-04T04:43:58"/>
    <x v="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  <x v="0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  <x v="0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  <x v="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  <x v="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  <x v="0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  <x v="0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  <x v="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  <x v="0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  <x v="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  <x v="0"/>
  </r>
  <r>
    <x v="1827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7"/>
    <d v="2015-04-01T03:59:00"/>
    <x v="0"/>
  </r>
  <r>
    <x v="1828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8"/>
    <d v="2014-10-15T12:52:02"/>
    <x v="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  <x v="0"/>
  </r>
  <r>
    <x v="1830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0"/>
    <d v="2014-07-04T03:24:46"/>
    <x v="0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1"/>
    <d v="2010-01-01T06:00:00"/>
    <x v="0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  <x v="0"/>
  </r>
  <r>
    <x v="1833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3"/>
    <d v="2014-11-08T21:13:23"/>
    <x v="0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  <x v="0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  <x v="0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  <x v="0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  <x v="0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  <x v="0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  <x v="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  <x v="0"/>
  </r>
  <r>
    <x v="1841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1"/>
    <d v="2015-05-17T03:00:00"/>
    <x v="0"/>
  </r>
  <r>
    <x v="1842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2"/>
    <d v="2013-04-22T21:00:00"/>
    <x v="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  <x v="0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  <x v="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  <x v="0"/>
  </r>
  <r>
    <x v="1846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6"/>
    <d v="2015-02-12T14:15:42"/>
    <x v="0"/>
  </r>
  <r>
    <x v="1847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7"/>
    <d v="2015-04-13T17:17:52"/>
    <x v="0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  <x v="0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  <x v="0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  <x v="0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  <x v="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  <x v="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  <x v="2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  <x v="0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  <x v="0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  <x v="0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  <x v="0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  <x v="0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  <x v="0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  <x v="0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  <x v="0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  <x v="0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  <x v="0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  <x v="0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  <x v="0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  <x v="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  <x v="0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  <x v="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  <x v="2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  <x v="0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  <x v="0"/>
  </r>
  <r>
    <x v="1872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2"/>
    <d v="2016-06-04T17:42:46"/>
    <x v="0"/>
  </r>
  <r>
    <x v="1873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3"/>
    <d v="2016-01-15T03:09:34"/>
    <x v="0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  <x v="0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  <x v="0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  <x v="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  <x v="0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  <x v="0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  <x v="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  <x v="0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  <x v="0"/>
  </r>
  <r>
    <x v="1882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2"/>
    <d v="2014-02-17T22:10:17"/>
    <x v="0"/>
  </r>
  <r>
    <x v="1883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3"/>
    <d v="2014-08-01T10:01:50"/>
    <x v="0"/>
  </r>
  <r>
    <x v="188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4"/>
    <d v="2016-07-20T12:02:11"/>
    <x v="0"/>
  </r>
  <r>
    <x v="188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5"/>
    <d v="2015-06-03T15:04:10"/>
    <x v="0"/>
  </r>
  <r>
    <x v="1886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6"/>
    <d v="2015-09-11T18:22:49"/>
    <x v="0"/>
  </r>
  <r>
    <x v="1887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87"/>
    <d v="2016-09-04T01:36:22"/>
    <x v="0"/>
  </r>
  <r>
    <x v="188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8"/>
    <d v="2011-04-26T06:59:00"/>
    <x v="0"/>
  </r>
  <r>
    <x v="188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9"/>
    <d v="2012-08-16T03:07:25"/>
    <x v="0"/>
  </r>
  <r>
    <x v="189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90"/>
    <d v="2015-09-06T13:47:00"/>
    <x v="0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  <x v="0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  <x v="0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  <x v="0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  <x v="0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  <x v="0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  <x v="0"/>
  </r>
  <r>
    <x v="1897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7"/>
    <d v="2015-07-18T16:00:00"/>
    <x v="0"/>
  </r>
  <r>
    <x v="189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8"/>
    <d v="2015-04-09T04:00:00"/>
    <x v="0"/>
  </r>
  <r>
    <x v="189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9"/>
    <d v="2017-02-05T16:44:00"/>
    <x v="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  <x v="0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  <x v="0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  <x v="0"/>
  </r>
  <r>
    <x v="1903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3"/>
    <d v="2015-07-11T14:30:00"/>
    <x v="0"/>
  </r>
  <r>
    <x v="1904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4"/>
    <d v="2016-03-02T22:27:15"/>
    <x v="0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  <x v="0"/>
  </r>
  <r>
    <x v="1906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6"/>
    <d v="2014-09-15T04:28:06"/>
    <x v="0"/>
  </r>
  <r>
    <x v="190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07"/>
    <d v="2014-07-13T10:58:33"/>
    <x v="3"/>
  </r>
  <r>
    <x v="1908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8"/>
    <d v="2014-10-05T13:39:14"/>
    <x v="0"/>
  </r>
  <r>
    <x v="190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9"/>
    <d v="2014-10-07T02:22:17"/>
    <x v="0"/>
  </r>
  <r>
    <x v="1910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10"/>
    <d v="2013-11-16T05:39:33"/>
    <x v="0"/>
  </r>
  <r>
    <x v="1911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1"/>
    <d v="2012-11-10T18:57:49"/>
    <x v="0"/>
  </r>
  <r>
    <x v="1912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2"/>
    <d v="2015-10-10T22:28:04"/>
    <x v="0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  <x v="0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  <x v="0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  <x v="0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  <x v="0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  <x v="0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  <x v="1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  <x v="0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  <x v="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  <x v="0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  <x v="0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  <x v="0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  <x v="0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  <x v="0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  <x v="0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  <x v="0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  <x v="0"/>
  </r>
  <r>
    <x v="1929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29"/>
    <d v="2015-10-06T16:30:47"/>
    <x v="0"/>
  </r>
  <r>
    <x v="1930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30"/>
    <d v="2012-06-04T15:45:30"/>
    <x v="0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  <x v="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  <x v="0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  <x v="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  <x v="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  <x v="0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  <x v="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  <x v="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  <x v="0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  <x v="0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  <x v="0"/>
  </r>
  <r>
    <x v="1941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1"/>
    <d v="2017-01-04T03:14:05"/>
    <x v="0"/>
  </r>
  <r>
    <x v="1942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2"/>
    <d v="2015-11-18T07:15:58"/>
    <x v="0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  <x v="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  <x v="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  <x v="0"/>
  </r>
  <r>
    <x v="1946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6"/>
    <d v="2015-09-16T17:56:11"/>
    <x v="0"/>
  </r>
  <r>
    <x v="1947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7"/>
    <d v="2016-10-20T05:28:13"/>
    <x v="0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  <x v="0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  <x v="0"/>
  </r>
  <r>
    <x v="1950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0"/>
    <d v="2016-07-22T05:26:00"/>
    <x v="0"/>
  </r>
  <r>
    <x v="1951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1"/>
    <d v="2013-01-21T07:59:00"/>
    <x v="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  <x v="0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  <x v="0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  <x v="0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  <x v="0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  <x v="0"/>
  </r>
  <r>
    <x v="1957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7"/>
    <d v="2015-07-12T12:47:45"/>
    <x v="0"/>
  </r>
  <r>
    <x v="1958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8"/>
    <d v="2012-10-10T16:08:09"/>
    <x v="0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  <x v="0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  <x v="0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  <x v="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  <x v="0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  <x v="0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  <x v="0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  <x v="0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  <x v="0"/>
  </r>
  <r>
    <x v="1967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7"/>
    <d v="2014-11-27T15:21:23"/>
    <x v="0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8"/>
    <d v="2012-03-03T15:39:25"/>
    <x v="0"/>
  </r>
  <r>
    <x v="1969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9"/>
    <d v="2015-08-01T14:00:00"/>
    <x v="0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  <x v="0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  <x v="0"/>
  </r>
  <r>
    <x v="1972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2"/>
    <d v="2014-03-29T01:00:00"/>
    <x v="0"/>
  </r>
  <r>
    <x v="1973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3"/>
    <d v="2014-08-03T02:59:56"/>
    <x v="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  <x v="0"/>
  </r>
  <r>
    <x v="197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5"/>
    <d v="2014-02-06T20:31:11"/>
    <x v="0"/>
  </r>
  <r>
    <x v="1976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6"/>
    <d v="2013-12-23T21:54:14"/>
    <x v="0"/>
  </r>
  <r>
    <x v="197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7"/>
    <d v="2016-10-06T15:15:32"/>
    <x v="0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  <x v="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  <x v="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  <x v="0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  <x v="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  <x v="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  <x v="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  <x v="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  <x v="0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  <x v="0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  <x v="0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  <x v="0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  <x v="0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  <x v="0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  <x v="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  <x v="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  <x v="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  <x v="0"/>
  </r>
  <r>
    <x v="199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5"/>
    <d v="2015-11-09T14:32:00"/>
    <x v="0"/>
  </r>
  <r>
    <x v="199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6"/>
    <d v="2015-04-01T01:01:30"/>
    <x v="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  <x v="0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  <x v="0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  <x v="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  <x v="0"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  <x v="0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  <x v="0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  <x v="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  <x v="0"/>
  </r>
  <r>
    <x v="2005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5"/>
    <d v="2015-05-08T20:05:00"/>
    <x v="0"/>
  </r>
  <r>
    <x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6"/>
    <d v="2014-12-19T01:53:04"/>
    <x v="0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  <x v="0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  <x v="0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  <x v="0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  <x v="0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  <x v="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  <x v="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  <x v="0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  <x v="0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  <x v="0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  <x v="0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  <x v="0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  <x v="0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  <x v="0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  <x v="0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  <x v="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  <x v="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  <x v="0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  <x v="0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  <x v="0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  <x v="0"/>
  </r>
  <r>
    <x v="2027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7"/>
    <d v="2015-05-03T22:51:00"/>
    <x v="0"/>
  </r>
  <r>
    <x v="2028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8"/>
    <d v="2015-02-17T14:00:00"/>
    <x v="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  <x v="0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  <x v="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  <x v="0"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  <x v="0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  <x v="0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  <x v="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  <x v="0"/>
  </r>
  <r>
    <x v="2036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6"/>
    <d v="2017-03-01T02:00:00"/>
    <x v="0"/>
  </r>
  <r>
    <x v="2037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7"/>
    <d v="2016-10-17T04:00:00"/>
    <x v="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  <x v="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  <x v="0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  <x v="0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  <x v="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  <x v="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  <x v="0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  <x v="0"/>
  </r>
  <r>
    <x v="2045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5"/>
    <d v="2016-05-02T23:00:00"/>
    <x v="0"/>
  </r>
  <r>
    <x v="2046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6"/>
    <d v="2012-09-01T01:21:02"/>
    <x v="0"/>
  </r>
  <r>
    <x v="2047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7"/>
    <d v="2012-11-18T00:00:00"/>
    <x v="0"/>
  </r>
  <r>
    <x v="204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8"/>
    <d v="2014-09-05T13:39:00"/>
    <x v="0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  <x v="0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  <x v="0"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  <x v="0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2"/>
    <d v="2015-06-25T18:07:39"/>
    <x v="0"/>
  </r>
  <r>
    <x v="2053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3"/>
    <d v="2017-04-07T17:35:34"/>
    <x v="0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  <x v="0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  <x v="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  <x v="0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  <x v="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  <x v="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  <x v="0"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  <x v="0"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  <x v="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  <x v="0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  <x v="0"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  <x v="0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  <x v="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  <x v="0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  <x v="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  <x v="0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  <x v="0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  <x v="0"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  <x v="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  <x v="0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  <x v="0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  <x v="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  <x v="0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  <x v="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  <x v="0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  <x v="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  <x v="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  <x v="0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  <x v="0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  <x v="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  <x v="0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  <x v="0"/>
  </r>
  <r>
    <x v="2085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5"/>
    <d v="2017-02-03T04:11:00"/>
    <x v="0"/>
  </r>
  <r>
    <x v="208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6"/>
    <d v="2014-11-04T18:33:42"/>
    <x v="0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  <x v="0"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  <x v="0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  <x v="0"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  <x v="0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  <x v="0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  <x v="0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  <x v="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  <x v="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  <x v="0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  <x v="0"/>
  </r>
  <r>
    <x v="209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7"/>
    <d v="2017-01-17T21:10:36"/>
    <x v="0"/>
  </r>
  <r>
    <x v="209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8"/>
    <d v="2016-07-24T03:00:17"/>
    <x v="0"/>
  </r>
  <r>
    <x v="2099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9"/>
    <d v="2016-10-14T21:10:47"/>
    <x v="0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  <x v="0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  <x v="0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  <x v="0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  <x v="0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  <x v="0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  <x v="0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  <x v="0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  <x v="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  <x v="0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  <x v="0"/>
  </r>
  <r>
    <x v="2110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0"/>
    <d v="2016-11-14T12:14:02"/>
    <x v="0"/>
  </r>
  <r>
    <x v="2111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1"/>
    <d v="2015-10-10T21:00:00"/>
    <x v="0"/>
  </r>
  <r>
    <x v="2112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2"/>
    <d v="2011-09-28T17:30:08"/>
    <x v="0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  <x v="0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  <x v="0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  <x v="0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  <x v="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  <x v="0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  <x v="0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  <x v="0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  <x v="0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  <x v="0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  <x v="0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  <x v="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  <x v="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  <x v="0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  <x v="0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  <x v="0"/>
  </r>
  <r>
    <x v="212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8"/>
    <d v="2014-08-25T23:28:26"/>
    <x v="0"/>
  </r>
  <r>
    <x v="2129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9"/>
    <d v="2017-04-10T01:00:00"/>
    <x v="0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  <x v="0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  <x v="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  <x v="0"/>
  </r>
  <r>
    <x v="2133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3"/>
    <d v="2015-09-15T10:06:00"/>
    <x v="0"/>
  </r>
  <r>
    <x v="2134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4"/>
    <d v="2016-04-21T04:00:00"/>
    <x v="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  <x v="0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  <x v="0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  <x v="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  <x v="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  <x v="0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  <x v="0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  <x v="0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  <x v="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  <x v="0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  <x v="0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  <x v="0"/>
  </r>
  <r>
    <x v="2146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6"/>
    <d v="2016-12-12T17:34:40"/>
    <x v="0"/>
  </r>
  <r>
    <x v="214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7"/>
    <d v="2016-12-02T23:36:43"/>
    <x v="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  <x v="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  <x v="0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  <x v="0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  <x v="0"/>
  </r>
  <r>
    <x v="2152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2"/>
    <d v="2015-01-30T23:02:10"/>
    <x v="0"/>
  </r>
  <r>
    <x v="2153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3"/>
    <d v="2011-05-05T20:50:48"/>
    <x v="0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  <x v="0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5"/>
    <d v="2012-11-27T12:00:00"/>
    <x v="0"/>
  </r>
  <r>
    <x v="215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6"/>
    <d v="2013-12-19T18:56:00"/>
    <x v="0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  <x v="0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  <x v="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  <x v="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  <x v="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  <x v="0"/>
  </r>
  <r>
    <x v="2162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  <x v="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  <x v="0"/>
  </r>
  <r>
    <x v="2164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4"/>
    <d v="2015-01-04T13:16:06"/>
    <x v="0"/>
  </r>
  <r>
    <x v="216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5"/>
    <d v="2015-06-21T21:20:00"/>
    <x v="0"/>
  </r>
  <r>
    <x v="2166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6"/>
    <d v="2015-06-10T15:04:31"/>
    <x v="0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  <x v="1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  <x v="0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  <x v="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  <x v="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  <x v="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  <x v="0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  <x v="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  <x v="0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  <x v="0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  <x v="0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  <x v="0"/>
  </r>
  <r>
    <x v="2178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8"/>
    <d v="2012-12-07T02:00:00"/>
    <x v="0"/>
  </r>
  <r>
    <x v="2179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9"/>
    <d v="2015-10-06T15:10:22"/>
    <x v="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  <x v="0"/>
  </r>
  <r>
    <x v="2181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1"/>
    <d v="2016-08-13T06:59:00"/>
    <x v="0"/>
  </r>
  <r>
    <x v="2182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2"/>
    <d v="2016-08-19T02:27:20"/>
    <x v="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  <x v="0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  <x v="0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  <x v="0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  <x v="0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  <x v="0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  <x v="0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  <x v="0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  <x v="0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  <x v="0"/>
  </r>
  <r>
    <x v="2192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2"/>
    <d v="2014-05-29T17:50:00"/>
    <x v="0"/>
  </r>
  <r>
    <x v="2193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3"/>
    <d v="2011-05-31T18:04:00"/>
    <x v="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  <x v="0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  <x v="0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  <x v="0"/>
  </r>
  <r>
    <x v="2197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7"/>
    <d v="2014-09-19T00:00:00"/>
    <x v="0"/>
  </r>
  <r>
    <x v="2198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8"/>
    <d v="2015-08-31T17:31:15"/>
    <x v="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  <x v="0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  <x v="0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  <x v="0"/>
  </r>
  <r>
    <x v="2202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2"/>
    <d v="2015-10-30T14:00:12"/>
    <x v="0"/>
  </r>
  <r>
    <x v="220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3"/>
    <d v="2014-06-28T14:09:34"/>
    <x v="0"/>
  </r>
  <r>
    <x v="2204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4"/>
    <d v="2011-09-24T17:02:33"/>
    <x v="0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  <x v="0"/>
  </r>
  <r>
    <x v="2206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6"/>
    <d v="2015-02-21T22:05:25"/>
    <x v="0"/>
  </r>
  <r>
    <x v="2207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7"/>
    <d v="2016-06-17T23:00:00"/>
    <x v="0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  <x v="0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  <x v="0"/>
  </r>
  <r>
    <x v="2210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0"/>
    <d v="2015-01-24T04:59:00"/>
    <x v="0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1"/>
    <d v="2014-11-12T22:45:38"/>
    <x v="0"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  <x v="0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  <x v="0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  <x v="0"/>
  </r>
  <r>
    <x v="2215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5"/>
    <d v="2014-11-17T07:59:00"/>
    <x v="0"/>
  </r>
  <r>
    <x v="2216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6"/>
    <d v="2015-03-01T06:59:00"/>
    <x v="0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  <x v="0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  <x v="0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  <x v="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  <x v="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  <x v="0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  <x v="0"/>
  </r>
  <r>
    <x v="222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3"/>
    <d v="2016-04-13T13:18:00"/>
    <x v="0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  <x v="0"/>
  </r>
  <r>
    <x v="2225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5"/>
    <d v="2015-03-25T21:36:06"/>
    <x v="0"/>
  </r>
  <r>
    <x v="222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6"/>
    <d v="2015-02-17T04:59:00"/>
    <x v="0"/>
  </r>
  <r>
    <x v="222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7"/>
    <d v="2015-11-25T14:57:11"/>
    <x v="0"/>
  </r>
  <r>
    <x v="2228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8"/>
    <d v="2011-06-14T00:35:27"/>
    <x v="0"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  <x v="0"/>
  </r>
  <r>
    <x v="2230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0"/>
    <d v="2015-02-27T17:11:15"/>
    <x v="0"/>
  </r>
  <r>
    <x v="2231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1"/>
    <d v="2014-07-18T04:45:52"/>
    <x v="0"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  <x v="0"/>
  </r>
  <r>
    <x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3"/>
    <d v="2014-08-26T17:09:42"/>
    <x v="0"/>
  </r>
  <r>
    <x v="223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4"/>
    <d v="2015-02-03T02:00:00"/>
    <x v="0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  <x v="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  <x v="0"/>
  </r>
  <r>
    <x v="2237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7"/>
    <d v="2014-12-31T17:50:08"/>
    <x v="0"/>
  </r>
  <r>
    <x v="2238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8"/>
    <d v="2014-07-12T18:11:07"/>
    <x v="0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  <x v="0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  <x v="0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  <x v="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  <x v="0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  <x v="0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  <x v="0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  <x v="0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  <x v="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  <x v="0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  <x v="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  <x v="0"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  <x v="0"/>
  </r>
  <r>
    <x v="2251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1"/>
    <d v="2015-04-23T12:50:46"/>
    <x v="0"/>
  </r>
  <r>
    <x v="2252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2"/>
    <d v="2015-02-04T11:50:18"/>
    <x v="0"/>
  </r>
  <r>
    <x v="2253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3"/>
    <d v="2017-04-05T19:41:54"/>
    <x v="0"/>
  </r>
  <r>
    <x v="2254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4"/>
    <d v="2014-09-18T03:59:00"/>
    <x v="0"/>
  </r>
  <r>
    <x v="2255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5"/>
    <d v="2014-08-29T20:43:05"/>
    <x v="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  <x v="0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  <x v="0"/>
  </r>
  <r>
    <x v="2258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8"/>
    <d v="2013-02-23T08:09:00"/>
    <x v="0"/>
  </r>
  <r>
    <x v="225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59"/>
    <d v="2016-11-19T22:00:00"/>
    <x v="0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  <x v="0"/>
  </r>
  <r>
    <x v="2261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61"/>
    <d v="2015-01-15T19:00:28"/>
    <x v="0"/>
  </r>
  <r>
    <x v="226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2"/>
    <d v="2014-10-13T21:05:16"/>
    <x v="0"/>
  </r>
  <r>
    <x v="2263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3"/>
    <d v="2016-09-03T14:02:55"/>
    <x v="0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  <x v="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  <x v="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  <x v="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  <x v="0"/>
  </r>
  <r>
    <x v="2268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8"/>
    <d v="2014-08-08T22:28:00"/>
    <x v="0"/>
  </r>
  <r>
    <x v="2269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9"/>
    <d v="2016-06-08T00:57:04"/>
    <x v="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  <x v="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  <x v="0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  <x v="0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  <x v="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  <x v="0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  <x v="0"/>
  </r>
  <r>
    <x v="2276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6"/>
    <d v="2014-09-03T04:59:00"/>
    <x v="0"/>
  </r>
  <r>
    <x v="2277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7"/>
    <d v="2015-08-03T15:35:24"/>
    <x v="0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  <x v="0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79"/>
    <d v="2016-04-15T14:21:19"/>
    <x v="0"/>
  </r>
  <r>
    <x v="2280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80"/>
    <d v="2015-09-24T19:09:25"/>
    <x v="0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  <x v="0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  <x v="0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  <x v="0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  <x v="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  <x v="0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  <x v="0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  <x v="0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  <x v="0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  <x v="0"/>
  </r>
  <r>
    <x v="2290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0"/>
    <d v="2015-04-25T05:11:23"/>
    <x v="0"/>
  </r>
  <r>
    <x v="2291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1"/>
    <d v="2015-02-01T00:31:47"/>
    <x v="0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  <x v="0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  <x v="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  <x v="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  <x v="0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  <x v="0"/>
  </r>
  <r>
    <x v="229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7"/>
    <d v="2010-10-02T04:59:00"/>
    <x v="0"/>
  </r>
  <r>
    <x v="2298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8"/>
    <d v="2014-05-15T17:53:06"/>
    <x v="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  <x v="0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  <x v="0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  <x v="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  <x v="0"/>
  </r>
  <r>
    <x v="230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3"/>
    <d v="2014-08-12T15:51:50"/>
    <x v="0"/>
  </r>
  <r>
    <x v="230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4"/>
    <d v="2014-06-06T13:11:42"/>
    <x v="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  <x v="0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  <x v="0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  <x v="0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  <x v="0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  <x v="0"/>
  </r>
  <r>
    <x v="231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0"/>
    <d v="2013-03-02T07:59:00"/>
    <x v="0"/>
  </r>
  <r>
    <x v="2311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1"/>
    <d v="2013-02-28T21:25:00"/>
    <x v="0"/>
  </r>
  <r>
    <x v="231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2"/>
    <d v="2014-09-01T15:30:34"/>
    <x v="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  <x v="0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  <x v="0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  <x v="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  <x v="0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  <x v="0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  <x v="0"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  <x v="0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  <x v="0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  <x v="0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  <x v="0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  <x v="0"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  <x v="0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  <x v="0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  <x v="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  <x v="0"/>
  </r>
  <r>
    <x v="2328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8"/>
    <d v="2014-09-12T19:34:44"/>
    <x v="0"/>
  </r>
  <r>
    <x v="2329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9"/>
    <d v="2012-05-12T23:54:23"/>
    <x v="0"/>
  </r>
  <r>
    <x v="233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0"/>
    <d v="2010-07-05T04:00:00"/>
    <x v="0"/>
  </r>
  <r>
    <x v="2331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1"/>
    <d v="2016-03-14T15:06:15"/>
    <x v="0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  <x v="0"/>
  </r>
  <r>
    <x v="23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3"/>
    <d v="2015-03-01T04:59:00"/>
    <x v="0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4"/>
    <d v="2014-03-17T02:35:19"/>
    <x v="0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  <x v="0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  <x v="0"/>
  </r>
  <r>
    <x v="2337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7"/>
    <d v="2015-09-04T09:27:53"/>
    <x v="0"/>
  </r>
  <r>
    <x v="233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8"/>
    <d v="2016-09-22T01:17:45"/>
    <x v="0"/>
  </r>
  <r>
    <x v="2339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9"/>
    <d v="2015-09-23T20:34:24"/>
    <x v="0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  <x v="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  <x v="0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  <x v="0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  <x v="0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  <x v="0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  <x v="0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  <x v="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  <x v="0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  <x v="0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  <x v="0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  <x v="0"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  <x v="0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  <x v="0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  <x v="0"/>
  </r>
  <r>
    <x v="2354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4"/>
    <d v="2014-02-06T17:01:24"/>
    <x v="0"/>
  </r>
  <r>
    <x v="2355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5"/>
    <d v="2013-06-05T00:00:32"/>
    <x v="0"/>
  </r>
  <r>
    <x v="2356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6"/>
    <d v="2016-01-10T00:51:36"/>
    <x v="0"/>
  </r>
  <r>
    <x v="2357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7"/>
    <d v="2012-06-26T18:00:00"/>
    <x v="0"/>
  </r>
  <r>
    <x v="2358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8"/>
    <d v="2011-08-01T18:46:23"/>
    <x v="0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  <x v="0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  <x v="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  <x v="0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  <x v="0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  <x v="0"/>
  </r>
  <r>
    <x v="2364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4"/>
    <d v="2014-09-23T22:08:55"/>
    <x v="0"/>
  </r>
  <r>
    <x v="236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5"/>
    <d v="2016-03-04T23:57:26"/>
    <x v="0"/>
  </r>
  <r>
    <x v="2366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6"/>
    <d v="2016-06-20T08:41:21"/>
    <x v="0"/>
  </r>
  <r>
    <x v="2367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7"/>
    <d v="2014-07-16T23:27:21"/>
    <x v="0"/>
  </r>
  <r>
    <x v="2368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8"/>
    <d v="2015-11-19T18:58:11"/>
    <x v="0"/>
  </r>
  <r>
    <x v="2369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69"/>
    <d v="2015-04-23T11:53:12"/>
    <x v="0"/>
  </r>
  <r>
    <x v="2370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0"/>
    <d v="2015-04-25T09:53:39"/>
    <x v="0"/>
  </r>
  <r>
    <x v="2371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1"/>
    <d v="2015-11-30T06:04:09"/>
    <x v="0"/>
  </r>
  <r>
    <x v="2372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72"/>
    <d v="2015-04-20T18:25:49"/>
    <x v="0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  <x v="0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  <x v="0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  <x v="0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  <x v="0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  <x v="0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  <x v="3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  <x v="0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  <x v="0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  <x v="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  <x v="0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  <x v="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  <x v="0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  <x v="0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  <x v="0"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  <x v="0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  <x v="0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  <x v="0"/>
  </r>
  <r>
    <x v="2390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0"/>
    <d v="2015-05-30T18:10:00"/>
    <x v="0"/>
  </r>
  <r>
    <x v="2391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1"/>
    <d v="2012-09-25T03:59:00"/>
    <x v="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  <x v="0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  <x v="0"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  <x v="0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  <x v="0"/>
  </r>
  <r>
    <x v="2396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6"/>
    <d v="2015-05-10T22:59:00"/>
    <x v="0"/>
  </r>
  <r>
    <x v="239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7"/>
    <d v="2016-02-21T22:36:37"/>
    <x v="0"/>
  </r>
  <r>
    <x v="2398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8"/>
    <d v="2014-07-02T14:54:06"/>
    <x v="0"/>
  </r>
  <r>
    <x v="2399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9"/>
    <d v="2014-12-15T13:12:57"/>
    <x v="0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  <x v="0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  <x v="0"/>
  </r>
  <r>
    <x v="2402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2"/>
    <d v="2016-08-03T04:09:00"/>
    <x v="0"/>
  </r>
  <r>
    <x v="240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3"/>
    <d v="2011-05-03T03:59:00"/>
    <x v="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  <x v="0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  <x v="0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  <x v="0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  <x v="0"/>
  </r>
  <r>
    <x v="2408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8"/>
    <d v="2015-08-01T22:24:54"/>
    <x v="0"/>
  </r>
  <r>
    <x v="240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9"/>
    <d v="2011-11-15T19:37:00"/>
    <x v="0"/>
  </r>
  <r>
    <x v="241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0"/>
    <d v="2013-04-07T20:52:18"/>
    <x v="0"/>
  </r>
  <r>
    <x v="2411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1"/>
    <d v="2016-05-08T20:12:07"/>
    <x v="0"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  <x v="0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  <x v="0"/>
  </r>
  <r>
    <x v="2414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4"/>
    <d v="2014-06-19T15:33:51"/>
    <x v="0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5"/>
    <d v="2015-04-10T04:59:00"/>
    <x v="0"/>
  </r>
  <r>
    <x v="2416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6"/>
    <d v="2015-01-11T04:59:00"/>
    <x v="0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  <x v="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  <x v="0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  <x v="0"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  <x v="0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  <x v="0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  <x v="0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  <x v="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  <x v="0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  <x v="0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  <x v="0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  <x v="0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  <x v="0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  <x v="0"/>
  </r>
  <r>
    <x v="2430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0"/>
    <d v="2015-07-17T10:32:59"/>
    <x v="0"/>
  </r>
  <r>
    <x v="2431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1"/>
    <d v="2015-08-05T00:33:53"/>
    <x v="0"/>
  </r>
  <r>
    <x v="2432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2"/>
    <d v="2012-06-04T17:19:55"/>
    <x v="0"/>
  </r>
  <r>
    <x v="243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3"/>
    <d v="2015-12-09T22:48:04"/>
    <x v="0"/>
  </r>
  <r>
    <x v="243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4"/>
    <d v="2013-11-26T06:30:59"/>
    <x v="0"/>
  </r>
  <r>
    <x v="243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5"/>
    <d v="2014-12-05T00:03:01"/>
    <x v="0"/>
  </r>
  <r>
    <x v="243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6"/>
    <d v="2015-07-20T22:46:32"/>
    <x v="0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  <x v="0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  <x v="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  <x v="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  <x v="0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  <x v="0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  <x v="0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  <x v="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  <x v="0"/>
  </r>
  <r>
    <x v="2445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5"/>
    <d v="2016-03-08T04:59:00"/>
    <x v="0"/>
  </r>
  <r>
    <x v="2446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6"/>
    <d v="2013-05-14T16:47:40"/>
    <x v="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  <x v="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  <x v="0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  <x v="0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  <x v="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  <x v="0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  <x v="0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  <x v="0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  <x v="0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  <x v="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  <x v="0"/>
  </r>
  <r>
    <x v="2457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7"/>
    <d v="2016-07-17T10:47:48"/>
    <x v="0"/>
  </r>
  <r>
    <x v="2458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8"/>
    <d v="2016-12-10T11:00:00"/>
    <x v="0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  <x v="0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  <x v="0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  <x v="0"/>
  </r>
  <r>
    <x v="2462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2"/>
    <d v="2016-06-17T14:00:00"/>
    <x v="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  <x v="0"/>
  </r>
  <r>
    <x v="2464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4"/>
    <d v="2015-07-21T06:59:00"/>
    <x v="0"/>
  </r>
  <r>
    <x v="246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5"/>
    <d v="2016-12-19T00:45:50"/>
    <x v="0"/>
  </r>
  <r>
    <x v="2466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6"/>
    <d v="2014-08-09T21:57:05"/>
    <x v="0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  <x v="0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  <x v="0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  <x v="0"/>
  </r>
  <r>
    <x v="247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0"/>
    <d v="2016-07-03T19:59:00"/>
    <x v="0"/>
  </r>
  <r>
    <x v="2471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1"/>
    <d v="2015-05-20T19:48:46"/>
    <x v="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  <x v="0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  <x v="0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  <x v="0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  <x v="0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  <x v="0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  <x v="0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  <x v="0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  <x v="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  <x v="0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  <x v="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  <x v="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  <x v="0"/>
  </r>
  <r>
    <x v="2484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4"/>
    <d v="2015-04-02T15:54:31"/>
    <x v="0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  <x v="0"/>
  </r>
  <r>
    <x v="2486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6"/>
    <d v="2017-04-07T18:45:38"/>
    <x v="0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  <x v="0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  <x v="0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  <x v="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  <x v="0"/>
  </r>
  <r>
    <x v="249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1"/>
    <d v="2012-06-16T09:59:00"/>
    <x v="0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2"/>
    <d v="2016-12-30T22:35:11"/>
    <x v="0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  <x v="0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  <x v="0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  <x v="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  <x v="0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  <x v="0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  <x v="0"/>
  </r>
  <r>
    <x v="2499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499"/>
    <d v="2014-06-06T23:00:00"/>
    <x v="0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0"/>
    <d v="2014-10-22T04:59:00"/>
    <x v="0"/>
  </r>
  <r>
    <x v="2501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501"/>
    <d v="2013-05-04T14:00:34"/>
    <x v="0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  <x v="0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  <x v="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  <x v="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  <x v="0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  <x v="0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  <x v="0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  <x v="0"/>
  </r>
  <r>
    <x v="2509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09"/>
    <d v="2015-05-07T10:09:54"/>
    <x v="0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  <x v="0"/>
  </r>
  <r>
    <x v="2511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1"/>
    <d v="2015-03-28T22:07:06"/>
    <x v="0"/>
  </r>
  <r>
    <x v="2512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12"/>
    <d v="2014-12-01T00:00:00"/>
    <x v="0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  <x v="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  <x v="2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  <x v="0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  <x v="0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  <x v="0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  <x v="0"/>
  </r>
  <r>
    <x v="2519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19"/>
    <d v="2012-08-25T18:11:42"/>
    <x v="0"/>
  </r>
  <r>
    <x v="252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20"/>
    <d v="2015-07-18T20:14:16"/>
    <x v="0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  <x v="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  <x v="0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  <x v="0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  <x v="0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  <x v="0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  <x v="0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  <x v="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  <x v="0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  <x v="0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  <x v="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  <x v="0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  <x v="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  <x v="0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  <x v="0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  <x v="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  <x v="0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  <x v="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  <x v="0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  <x v="0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  <x v="0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  <x v="0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  <x v="0"/>
  </r>
  <r>
    <x v="2543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3"/>
    <d v="2015-04-18T00:37:00"/>
    <x v="0"/>
  </r>
  <r>
    <x v="2544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4"/>
    <d v="2015-02-28T04:59:00"/>
    <x v="0"/>
  </r>
  <r>
    <x v="254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5"/>
    <d v="2014-08-30T05:30:00"/>
    <x v="0"/>
  </r>
  <r>
    <x v="254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6"/>
    <d v="2015-06-30T21:06:08"/>
    <x v="0"/>
  </r>
  <r>
    <x v="254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7"/>
    <d v="2016-11-30T17:00:00"/>
    <x v="0"/>
  </r>
  <r>
    <x v="2548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8"/>
    <d v="2015-07-01T06:00:00"/>
    <x v="0"/>
  </r>
  <r>
    <x v="2549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49"/>
    <d v="2017-04-08T12:54:05"/>
    <x v="0"/>
  </r>
  <r>
    <x v="255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50"/>
    <d v="2015-06-14T19:19:00"/>
    <x v="0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  <x v="0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  <x v="0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  <x v="0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  <x v="0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  <x v="0"/>
  </r>
  <r>
    <x v="2556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6"/>
    <d v="2012-01-25T23:49:52"/>
    <x v="0"/>
  </r>
  <r>
    <x v="255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7"/>
    <d v="2015-02-28T15:10:00"/>
    <x v="0"/>
  </r>
  <r>
    <x v="2558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8"/>
    <d v="2012-10-19T23:00:57"/>
    <x v="0"/>
  </r>
  <r>
    <x v="255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9"/>
    <d v="2014-09-19T18:18:21"/>
    <x v="0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  <x v="0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  <x v="0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  <x v="0"/>
  </r>
  <r>
    <x v="25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3"/>
    <d v="2016-05-05T04:02:40"/>
    <x v="0"/>
  </r>
  <r>
    <x v="2564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4"/>
    <d v="2014-10-31T12:30:20"/>
    <x v="0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  <x v="0"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  <x v="0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  <x v="0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  <x v="0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  <x v="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  <x v="0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  <x v="0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  <x v="0"/>
  </r>
  <r>
    <x v="2573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3"/>
    <d v="2016-12-12T06:00:00"/>
    <x v="0"/>
  </r>
  <r>
    <x v="2574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4"/>
    <d v="2016-01-06T22:50:13"/>
    <x v="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  <x v="0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  <x v="0"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  <x v="0"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  <x v="0"/>
  </r>
  <r>
    <x v="2579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79"/>
    <d v="2014-08-01T07:00:00"/>
    <x v="0"/>
  </r>
  <r>
    <x v="2580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80"/>
    <d v="2015-01-10T03:23:00"/>
    <x v="0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  <x v="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  <x v="0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  <x v="0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  <x v="0"/>
  </r>
  <r>
    <x v="2585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5"/>
    <d v="2015-06-17T12:05:02"/>
    <x v="0"/>
  </r>
  <r>
    <x v="258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6"/>
    <d v="2012-10-26T03:59:00"/>
    <x v="0"/>
  </r>
  <r>
    <x v="2587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7"/>
    <d v="2015-09-29T21:12:39"/>
    <x v="0"/>
  </r>
  <r>
    <x v="2588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8"/>
    <d v="2012-06-23T05:27:56"/>
    <x v="0"/>
  </r>
  <r>
    <x v="258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9"/>
    <d v="2013-09-14T13:07:20"/>
    <x v="0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  <x v="0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  <x v="0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  <x v="0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  <x v="0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  <x v="0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  <x v="0"/>
  </r>
  <r>
    <x v="2596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6"/>
    <d v="2011-04-03T01:00:00"/>
    <x v="0"/>
  </r>
  <r>
    <x v="2597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7"/>
    <d v="2014-03-01T17:18:00"/>
    <x v="0"/>
  </r>
  <r>
    <x v="2598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8"/>
    <d v="2015-01-30T17:00:00"/>
    <x v="0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  <x v="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  <x v="0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  <x v="0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  <x v="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  <x v="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  <x v="0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  <x v="0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  <x v="0"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  <x v="0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  <x v="1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  <x v="0"/>
  </r>
  <r>
    <x v="2610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0"/>
    <d v="2015-07-15T17:28:59"/>
    <x v="0"/>
  </r>
  <r>
    <x v="2611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1"/>
    <d v="2014-11-14T21:30:00"/>
    <x v="0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  <x v="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  <x v="0"/>
  </r>
  <r>
    <x v="2614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4"/>
    <d v="2015-03-12T19:13:02"/>
    <x v="0"/>
  </r>
  <r>
    <x v="261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5"/>
    <d v="2015-09-17T03:59:00"/>
    <x v="0"/>
  </r>
  <r>
    <x v="2616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6"/>
    <d v="2014-06-15T16:00:00"/>
    <x v="0"/>
  </r>
  <r>
    <x v="2617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7"/>
    <d v="2013-03-08T03:02:08"/>
    <x v="0"/>
  </r>
  <r>
    <x v="2618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8"/>
    <d v="2015-10-21T17:26:21"/>
    <x v="0"/>
  </r>
  <r>
    <x v="2619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19"/>
    <d v="2016-10-16T21:00:00"/>
    <x v="2"/>
  </r>
  <r>
    <x v="2620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20"/>
    <d v="2015-08-01T01:00:00"/>
    <x v="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  <x v="0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  <x v="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  <x v="0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  <x v="0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  <x v="0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  <x v="0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  <x v="0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  <x v="0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  <x v="0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  <x v="0"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  <x v="0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  <x v="0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  <x v="0"/>
  </r>
  <r>
    <x v="263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4"/>
    <d v="2015-02-02T04:59:00"/>
    <x v="0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5"/>
    <d v="2011-12-18T18:21:44"/>
    <x v="0"/>
  </r>
  <r>
    <x v="2636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6"/>
    <d v="2015-10-01T13:00:00"/>
    <x v="0"/>
  </r>
  <r>
    <x v="263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7"/>
    <d v="2015-10-11T15:29:05"/>
    <x v="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  <x v="0"/>
  </r>
  <r>
    <x v="2639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39"/>
    <d v="2016-10-25T19:00:00"/>
    <x v="0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40"/>
    <d v="2012-08-07T17:01:00"/>
    <x v="0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  <x v="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  <x v="0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  <x v="0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  <x v="0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  <x v="0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  <x v="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  <x v="0"/>
  </r>
  <r>
    <x v="264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48"/>
    <d v="2015-08-09T16:00:00"/>
    <x v="0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  <x v="0"/>
  </r>
  <r>
    <x v="2650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50"/>
    <d v="2014-05-02T22:52:53"/>
    <x v="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  <x v="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  <x v="0"/>
  </r>
  <r>
    <x v="2653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3"/>
    <d v="2014-10-07T18:26:15"/>
    <x v="0"/>
  </r>
  <r>
    <x v="2654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4"/>
    <d v="2016-02-15T16:51:23"/>
    <x v="0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  <x v="0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  <x v="0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  <x v="0"/>
  </r>
  <r>
    <x v="265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8"/>
    <d v="2016-03-31T15:51:11"/>
    <x v="0"/>
  </r>
  <r>
    <x v="2659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59"/>
    <d v="2014-08-10T15:59:00"/>
    <x v="0"/>
  </r>
  <r>
    <x v="2660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60"/>
    <d v="2012-07-23T04:00:00"/>
    <x v="0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  <x v="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  <x v="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  <x v="0"/>
  </r>
  <r>
    <x v="2664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4"/>
    <d v="2016-02-13T04:42:12"/>
    <x v="0"/>
  </r>
  <r>
    <x v="2665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5"/>
    <d v="2016-07-25T19:00:00"/>
    <x v="0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  <x v="0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  <x v="0"/>
  </r>
  <r>
    <x v="266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8"/>
    <d v="2015-06-26T21:00:00"/>
    <x v="0"/>
  </r>
  <r>
    <x v="2669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9"/>
    <d v="2016-07-04T04:00:00"/>
    <x v="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  <x v="0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  <x v="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  <x v="0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  <x v="0"/>
  </r>
  <r>
    <x v="2674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4"/>
    <d v="2011-03-04T12:57:07"/>
    <x v="0"/>
  </r>
  <r>
    <x v="2675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5"/>
    <d v="2011-05-15T18:11:26"/>
    <x v="0"/>
  </r>
  <r>
    <x v="2676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6"/>
    <d v="2015-07-12T22:06:12"/>
    <x v="0"/>
  </r>
  <r>
    <x v="2677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7"/>
    <d v="2015-05-18T20:58:47"/>
    <x v="1"/>
  </r>
  <r>
    <x v="2678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8"/>
    <d v="2017-01-31T18:00:00"/>
    <x v="0"/>
  </r>
  <r>
    <x v="2679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79"/>
    <d v="2016-05-06T20:17:35"/>
    <x v="0"/>
  </r>
  <r>
    <x v="2680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0"/>
    <d v="2015-06-21T13:41:22"/>
    <x v="0"/>
  </r>
  <r>
    <x v="26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1"/>
    <d v="2016-03-31T17:17:36"/>
    <x v="0"/>
  </r>
  <r>
    <x v="2682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2"/>
    <d v="2016-02-02T11:29:44"/>
    <x v="0"/>
  </r>
  <r>
    <x v="2683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3"/>
    <d v="2015-08-10T23:00:00"/>
    <x v="1"/>
  </r>
  <r>
    <x v="2684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84"/>
    <d v="2014-08-25T21:00:00"/>
    <x v="0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  <x v="0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  <x v="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  <x v="0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  <x v="0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  <x v="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  <x v="0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  <x v="0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  <x v="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  <x v="0"/>
  </r>
  <r>
    <x v="2694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4"/>
    <d v="2015-06-16T23:30:00"/>
    <x v="0"/>
  </r>
  <r>
    <x v="2695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5"/>
    <d v="2017-02-20T04:37:48"/>
    <x v="0"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  <x v="0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  <x v="0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  <x v="0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  <x v="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  <x v="0"/>
  </r>
  <r>
    <x v="270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1"/>
    <d v="2014-12-21T17:43:33"/>
    <x v="0"/>
  </r>
  <r>
    <x v="270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2"/>
    <d v="2016-05-07T21:11:59"/>
    <x v="0"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  <x v="0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  <x v="0"/>
  </r>
  <r>
    <x v="27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5"/>
    <d v="2016-02-13T19:02:06"/>
    <x v="0"/>
  </r>
  <r>
    <x v="270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6"/>
    <d v="2011-12-27T17:35:58"/>
    <x v="0"/>
  </r>
  <r>
    <x v="2707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7"/>
    <d v="2012-02-26T00:07:21"/>
    <x v="0"/>
  </r>
  <r>
    <x v="2708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08"/>
    <d v="2014-10-22T15:36:50"/>
    <x v="0"/>
  </r>
  <r>
    <x v="270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9"/>
    <d v="2015-08-22T03:59:00"/>
    <x v="0"/>
  </r>
  <r>
    <x v="2710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10"/>
    <d v="2015-08-18T21:01:15"/>
    <x v="0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  <x v="0"/>
  </r>
  <r>
    <x v="27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2"/>
    <d v="2017-03-01T19:00:00"/>
    <x v="0"/>
  </r>
  <r>
    <x v="2713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3"/>
    <d v="2016-09-18T19:51:05"/>
    <x v="0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  <x v="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  <x v="0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  <x v="0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  <x v="0"/>
  </r>
  <r>
    <x v="2718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8"/>
    <d v="2015-04-03T15:38:00"/>
    <x v="0"/>
  </r>
  <r>
    <x v="27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9"/>
    <d v="2016-10-09T10:56:59"/>
    <x v="0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  <x v="0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  <x v="0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  <x v="0"/>
  </r>
  <r>
    <x v="2723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3"/>
    <d v="2013-12-21T04:44:00"/>
    <x v="0"/>
  </r>
  <r>
    <x v="2724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4"/>
    <d v="2014-08-16T23:42:00"/>
    <x v="0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  <x v="0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  <x v="0"/>
  </r>
  <r>
    <x v="2727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27"/>
    <d v="2015-07-05T15:38:37"/>
    <x v="0"/>
  </r>
  <r>
    <x v="2728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28"/>
    <d v="2015-11-30T22:30:00"/>
    <x v="0"/>
  </r>
  <r>
    <x v="2729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9"/>
    <d v="2016-08-31T05:36:00"/>
    <x v="0"/>
  </r>
  <r>
    <x v="2730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30"/>
    <d v="2015-04-01T12:22:05"/>
    <x v="0"/>
  </r>
  <r>
    <x v="2731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1"/>
    <d v="2015-02-28T12:00:00"/>
    <x v="0"/>
  </r>
  <r>
    <x v="273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32"/>
    <d v="2014-09-11T06:14:57"/>
    <x v="0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  <x v="0"/>
  </r>
  <r>
    <x v="2734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4"/>
    <d v="2015-01-02T16:13:36"/>
    <x v="0"/>
  </r>
  <r>
    <x v="273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5"/>
    <d v="2015-05-04T01:40:38"/>
    <x v="0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  <x v="0"/>
  </r>
  <r>
    <x v="273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7"/>
    <d v="2015-11-02T08:00:00"/>
    <x v="0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38"/>
    <d v="2015-11-28T21:22:21"/>
    <x v="0"/>
  </r>
  <r>
    <x v="2739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9"/>
    <d v="2013-12-09T05:59:00"/>
    <x v="0"/>
  </r>
  <r>
    <x v="2740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40"/>
    <d v="2015-04-30T16:00:51"/>
    <x v="0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  <x v="0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  <x v="0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  <x v="0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  <x v="0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  <x v="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  <x v="0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  <x v="0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  <x v="0"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  <x v="0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0"/>
    <d v="2017-03-06T06:58:27"/>
    <x v="0"/>
  </r>
  <r>
    <x v="2751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1"/>
    <d v="2014-08-02T15:49:43"/>
    <x v="0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  <x v="0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  <x v="0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  <x v="0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  <x v="0"/>
  </r>
  <r>
    <x v="2756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6"/>
    <d v="2014-12-19T19:31:28"/>
    <x v="0"/>
  </r>
  <r>
    <x v="2757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7"/>
    <d v="2017-01-10T16:31:21"/>
    <x v="0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  <x v="0"/>
  </r>
  <r>
    <x v="275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59"/>
    <d v="2015-06-21T00:50:59"/>
    <x v="0"/>
  </r>
  <r>
    <x v="276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60"/>
    <d v="2015-04-13T19:00:00"/>
    <x v="0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  <x v="0"/>
  </r>
  <r>
    <x v="2762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2"/>
    <d v="2016-11-26T06:00:00"/>
    <x v="0"/>
  </r>
  <r>
    <x v="276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3"/>
    <d v="2016-02-03T18:49:00"/>
    <x v="0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4"/>
    <d v="2017-02-28T08:51:00"/>
    <x v="0"/>
  </r>
  <r>
    <x v="2765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5"/>
    <d v="2010-10-15T04:00:00"/>
    <x v="0"/>
  </r>
  <r>
    <x v="2766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6"/>
    <d v="2012-05-25T14:14:00"/>
    <x v="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  <x v="0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  <x v="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  <x v="0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  <x v="0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  <x v="0"/>
  </r>
  <r>
    <x v="2772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2"/>
    <d v="2016-02-18T21:30:00"/>
    <x v="0"/>
  </r>
  <r>
    <x v="2773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3"/>
    <d v="2014-07-09T17:24:25"/>
    <x v="0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  <x v="0"/>
  </r>
  <r>
    <x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5"/>
    <d v="2012-08-26T21:37:03"/>
    <x v="0"/>
  </r>
  <r>
    <x v="2776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6"/>
    <d v="2015-03-01T21:47:19"/>
    <x v="0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  <x v="0"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  <x v="0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  <x v="0"/>
  </r>
  <r>
    <x v="278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0"/>
    <d v="2016-07-15T21:38:00"/>
    <x v="0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  <x v="0"/>
  </r>
  <r>
    <x v="2782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2"/>
    <d v="2012-03-01T04:59:00"/>
    <x v="0"/>
  </r>
  <r>
    <x v="27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3"/>
    <d v="2017-04-14T04:59:00"/>
    <x v="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  <x v="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  <x v="0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  <x v="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  <x v="0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  <x v="0"/>
  </r>
  <r>
    <x v="2789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89"/>
    <d v="2017-03-24T05:00:23"/>
    <x v="0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  <x v="0"/>
  </r>
  <r>
    <x v="2791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91"/>
    <d v="2015-08-20T20:06:00"/>
    <x v="0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  <x v="0"/>
  </r>
  <r>
    <x v="279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3"/>
    <d v="2014-08-12T01:53:58"/>
    <x v="0"/>
  </r>
  <r>
    <x v="2794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4"/>
    <d v="2016-12-21T14:59:03"/>
    <x v="0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  <x v="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  <x v="0"/>
  </r>
  <r>
    <x v="279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7"/>
    <d v="2015-07-11T03:59:00"/>
    <x v="0"/>
  </r>
  <r>
    <x v="2798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8"/>
    <d v="2014-02-23T18:43:38"/>
    <x v="0"/>
  </r>
  <r>
    <x v="2799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799"/>
    <d v="2015-04-24T21:52:21"/>
    <x v="0"/>
  </r>
  <r>
    <x v="2800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0"/>
    <d v="2015-03-08T12:57:05"/>
    <x v="0"/>
  </r>
  <r>
    <x v="2801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1"/>
    <d v="2014-02-17T00:00:00"/>
    <x v="0"/>
  </r>
  <r>
    <x v="2802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802"/>
    <d v="2016-05-14T15:18:28"/>
    <x v="0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  <x v="0"/>
  </r>
  <r>
    <x v="280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4"/>
    <d v="2010-06-25T21:32:00"/>
    <x v="0"/>
  </r>
  <r>
    <x v="2805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5"/>
    <d v="2016-09-03T16:34:37"/>
    <x v="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  <x v="0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  <x v="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  <x v="0"/>
  </r>
  <r>
    <x v="2809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09"/>
    <d v="2014-10-29T22:57:51"/>
    <x v="0"/>
  </r>
  <r>
    <x v="2810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10"/>
    <d v="2012-04-10T22:36:27"/>
    <x v="0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  <x v="0"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  <x v="0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  <x v="0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  <x v="0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  <x v="0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  <x v="0"/>
  </r>
  <r>
    <x v="2817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17"/>
    <d v="2015-09-06T02:36:46"/>
    <x v="0"/>
  </r>
  <r>
    <x v="2818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8"/>
    <d v="2013-11-29T14:28:15"/>
    <x v="0"/>
  </r>
  <r>
    <x v="2819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9"/>
    <d v="2015-03-19T19:02:50"/>
    <x v="0"/>
  </r>
  <r>
    <x v="282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20"/>
    <d v="2015-08-30T05:28:00"/>
    <x v="0"/>
  </r>
  <r>
    <x v="2821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1"/>
    <d v="2016-04-21T22:36:48"/>
    <x v="0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2"/>
    <d v="2016-06-02T13:07:28"/>
    <x v="0"/>
  </r>
  <r>
    <x v="2823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3"/>
    <d v="2014-12-04T01:31:39"/>
    <x v="0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  <x v="0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  <x v="0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  <x v="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  <x v="0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  <x v="0"/>
  </r>
  <r>
    <x v="2829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29"/>
    <d v="2015-03-11T23:45:52"/>
    <x v="0"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  <x v="0"/>
  </r>
  <r>
    <x v="283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31"/>
    <d v="2017-01-07T07:12:49"/>
    <x v="0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  <x v="0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  <x v="0"/>
  </r>
  <r>
    <x v="2834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4"/>
    <d v="2011-09-27T04:59:00"/>
    <x v="0"/>
  </r>
  <r>
    <x v="2835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5"/>
    <d v="2012-10-17T20:17:39"/>
    <x v="0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6"/>
    <d v="2014-10-17T19:10:10"/>
    <x v="0"/>
  </r>
  <r>
    <x v="2837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7"/>
    <d v="2016-11-17T19:28:06"/>
    <x v="0"/>
  </r>
  <r>
    <x v="2838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8"/>
    <d v="2015-08-21T11:47:36"/>
    <x v="0"/>
  </r>
  <r>
    <x v="2839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39"/>
    <d v="2015-04-14T19:00:33"/>
    <x v="0"/>
  </r>
  <r>
    <x v="284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0"/>
    <d v="2015-02-16T19:58:29"/>
    <x v="0"/>
  </r>
  <r>
    <x v="284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1"/>
    <d v="2014-01-31T19:01:00"/>
    <x v="0"/>
  </r>
  <r>
    <x v="284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2"/>
    <d v="2013-04-15T22:16:33"/>
    <x v="0"/>
  </r>
  <r>
    <x v="284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3"/>
    <d v="2015-01-24T03:00:00"/>
    <x v="0"/>
  </r>
  <r>
    <x v="284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4"/>
    <d v="2015-12-01T05:59:00"/>
    <x v="0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  <x v="0"/>
  </r>
  <r>
    <x v="2846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6"/>
    <d v="2015-07-16T07:56:00"/>
    <x v="0"/>
  </r>
  <r>
    <x v="2847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7"/>
    <d v="2016-01-08T19:47:00"/>
    <x v="0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  <x v="0"/>
  </r>
  <r>
    <x v="284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49"/>
    <d v="2014-08-25T17:12:18"/>
    <x v="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  <x v="0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  <x v="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  <x v="0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  <x v="0"/>
  </r>
  <r>
    <x v="2854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4"/>
    <d v="2015-12-04T19:29:08"/>
    <x v="0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  <x v="0"/>
  </r>
  <r>
    <x v="2856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6"/>
    <d v="2016-11-29T17:01:45"/>
    <x v="0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  <x v="0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  <x v="0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  <x v="0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  <x v="0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  <x v="0"/>
  </r>
  <r>
    <x v="2862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2"/>
    <d v="2016-02-18T22:00:00"/>
    <x v="0"/>
  </r>
  <r>
    <x v="2863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3"/>
    <d v="2011-05-28T02:22:42"/>
    <x v="0"/>
  </r>
  <r>
    <x v="2864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4"/>
    <d v="2017-04-09T20:00:00"/>
    <x v="0"/>
  </r>
  <r>
    <x v="2865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5"/>
    <d v="2015-03-27T23:16:12"/>
    <x v="0"/>
  </r>
  <r>
    <x v="2866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6"/>
    <d v="2016-03-25T16:59:16"/>
    <x v="0"/>
  </r>
  <r>
    <x v="2867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7"/>
    <d v="2014-06-18T20:13:00"/>
    <x v="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  <x v="0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  <x v="0"/>
  </r>
  <r>
    <x v="2870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0"/>
    <d v="2015-12-02T20:59:25"/>
    <x v="0"/>
  </r>
  <r>
    <x v="2871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1"/>
    <d v="2014-09-15T19:55:03"/>
    <x v="0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  <x v="0"/>
  </r>
  <r>
    <x v="2873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3"/>
    <d v="2016-04-15T20:12:08"/>
    <x v="0"/>
  </r>
  <r>
    <x v="2874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4"/>
    <d v="2015-05-01T08:59:32"/>
    <x v="1"/>
  </r>
  <r>
    <x v="2875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5"/>
    <d v="2016-02-21T01:02:56"/>
    <x v="0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  <x v="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  <x v="0"/>
  </r>
  <r>
    <x v="2878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78"/>
    <d v="2016-08-01T13:41:00"/>
    <x v="0"/>
  </r>
  <r>
    <x v="2879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79"/>
    <d v="2014-07-15T22:00:00"/>
    <x v="0"/>
  </r>
  <r>
    <x v="2880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80"/>
    <d v="2015-12-19T16:07:09"/>
    <x v="0"/>
  </r>
  <r>
    <x v="2881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81"/>
    <d v="2016-02-20T22:22:18"/>
    <x v="0"/>
  </r>
  <r>
    <x v="2882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2"/>
    <d v="2016-06-19T19:12:56"/>
    <x v="0"/>
  </r>
  <r>
    <x v="2883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3"/>
    <d v="2014-08-23T20:59:10"/>
    <x v="0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  <x v="0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  <x v="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  <x v="0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  <x v="0"/>
  </r>
  <r>
    <x v="288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88"/>
    <d v="2015-04-08T18:58:47"/>
    <x v="0"/>
  </r>
  <r>
    <x v="2889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89"/>
    <d v="2015-03-23T04:59:00"/>
    <x v="0"/>
  </r>
  <r>
    <x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0"/>
    <d v="2014-08-01T17:12:00"/>
    <x v="0"/>
  </r>
  <r>
    <x v="2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91"/>
    <d v="2014-08-21T00:45:30"/>
    <x v="0"/>
  </r>
  <r>
    <x v="289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92"/>
    <d v="2015-07-01T00:40:46"/>
    <x v="0"/>
  </r>
  <r>
    <x v="2893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3"/>
    <d v="2014-08-12T18:57:31"/>
    <x v="0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  <x v="0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  <x v="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  <x v="0"/>
  </r>
  <r>
    <x v="2897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7"/>
    <d v="2016-05-01T14:18:38"/>
    <x v="0"/>
  </r>
  <r>
    <x v="2898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8"/>
    <d v="2016-01-08T22:54:35"/>
    <x v="0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  <x v="0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  <x v="0"/>
  </r>
  <r>
    <x v="2901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01"/>
    <d v="2016-04-05T08:34:06"/>
    <x v="0"/>
  </r>
  <r>
    <x v="290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02"/>
    <d v="2015-05-30T20:11:12"/>
    <x v="0"/>
  </r>
  <r>
    <x v="290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03"/>
    <d v="2014-12-23T21:08:45"/>
    <x v="0"/>
  </r>
  <r>
    <x v="290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4"/>
    <d v="2015-11-08T12:00:00"/>
    <x v="0"/>
  </r>
  <r>
    <x v="2905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5"/>
    <d v="2015-09-25T23:43:42"/>
    <x v="0"/>
  </r>
  <r>
    <x v="2906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6"/>
    <d v="2015-10-02T10:35:38"/>
    <x v="0"/>
  </r>
  <r>
    <x v="2907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07"/>
    <d v="2015-07-26T05:42:16"/>
    <x v="0"/>
  </r>
  <r>
    <x v="2908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8"/>
    <d v="2014-12-03T05:34:20"/>
    <x v="0"/>
  </r>
  <r>
    <x v="290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09"/>
    <d v="2014-09-16T03:00:00"/>
    <x v="0"/>
  </r>
  <r>
    <x v="2910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10"/>
    <d v="2015-05-31T09:29:00"/>
    <x v="0"/>
  </r>
  <r>
    <x v="2911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11"/>
    <d v="2013-08-10T13:15:20"/>
    <x v="0"/>
  </r>
  <r>
    <x v="2912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12"/>
    <d v="2016-12-28T19:25:15"/>
    <x v="0"/>
  </r>
  <r>
    <x v="291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13"/>
    <d v="2016-08-27T17:00:09"/>
    <x v="0"/>
  </r>
  <r>
    <x v="2914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14"/>
    <d v="2016-05-19T08:12:01"/>
    <x v="0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  <x v="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  <x v="0"/>
  </r>
  <r>
    <x v="2917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7"/>
    <d v="2015-05-31T23:00:00"/>
    <x v="0"/>
  </r>
  <r>
    <x v="2918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8"/>
    <d v="2013-07-12T21:51:00"/>
    <x v="0"/>
  </r>
  <r>
    <x v="291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9"/>
    <d v="2015-02-22T12:14:45"/>
    <x v="0"/>
  </r>
  <r>
    <x v="292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0"/>
    <d v="2015-05-31T17:35:00"/>
    <x v="0"/>
  </r>
  <r>
    <x v="2921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1"/>
    <d v="2015-11-25T22:04:55"/>
    <x v="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  <x v="0"/>
  </r>
  <r>
    <x v="2923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3"/>
    <d v="2016-03-10T00:35:00"/>
    <x v="0"/>
  </r>
  <r>
    <x v="292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4"/>
    <d v="2014-11-13T12:35:08"/>
    <x v="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  <x v="0"/>
  </r>
  <r>
    <x v="2926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6"/>
    <d v="2016-12-21T11:50:30"/>
    <x v="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  <x v="0"/>
  </r>
  <r>
    <x v="2928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8"/>
    <d v="2014-12-12T07:11:00"/>
    <x v="0"/>
  </r>
  <r>
    <x v="2929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29"/>
    <d v="2015-03-31T13:14:00"/>
    <x v="0"/>
  </r>
  <r>
    <x v="2930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30"/>
    <d v="2016-11-17T14:15:33"/>
    <x v="0"/>
  </r>
  <r>
    <x v="2931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1"/>
    <d v="2015-12-20T11:59:00"/>
    <x v="0"/>
  </r>
  <r>
    <x v="293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2"/>
    <d v="2012-03-18T12:17:05"/>
    <x v="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  <x v="0"/>
  </r>
  <r>
    <x v="2934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4"/>
    <d v="2016-05-27T17:46:51"/>
    <x v="0"/>
  </r>
  <r>
    <x v="2935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5"/>
    <d v="2015-04-10T05:00:00"/>
    <x v="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  <x v="0"/>
  </r>
  <r>
    <x v="293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7"/>
    <d v="2010-07-21T19:00:00"/>
    <x v="0"/>
  </r>
  <r>
    <x v="2938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8"/>
    <d v="2014-11-09T19:47:51"/>
    <x v="0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  <x v="0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  <x v="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  <x v="0"/>
  </r>
  <r>
    <x v="2942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2"/>
    <d v="2015-01-16T10:26:00"/>
    <x v="0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  <x v="0"/>
  </r>
  <r>
    <x v="294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4"/>
    <d v="2017-04-11T20:44:05"/>
    <x v="0"/>
  </r>
  <r>
    <x v="2945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5"/>
    <d v="2017-02-23T01:00:00"/>
    <x v="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  <x v="0"/>
  </r>
  <r>
    <x v="2947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7"/>
    <d v="2012-01-05T11:33:00"/>
    <x v="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  <x v="0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  <x v="0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  <x v="0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  <x v="0"/>
  </r>
  <r>
    <x v="295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2"/>
    <d v="2015-02-06T01:37:14"/>
    <x v="0"/>
  </r>
  <r>
    <x v="2953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3"/>
    <d v="2016-08-29T03:55:00"/>
    <x v="0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  <x v="0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  <x v="0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  <x v="0"/>
  </r>
  <r>
    <x v="295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7"/>
    <d v="2016-09-15T20:53:33"/>
    <x v="0"/>
  </r>
  <r>
    <x v="2958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58"/>
    <d v="2016-05-15T16:21:00"/>
    <x v="0"/>
  </r>
  <r>
    <x v="2959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59"/>
    <d v="2010-09-02T02:00:00"/>
    <x v="0"/>
  </r>
  <r>
    <x v="2960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60"/>
    <d v="2017-02-02T14:46:01"/>
    <x v="0"/>
  </r>
  <r>
    <x v="2961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61"/>
    <d v="2014-09-01T20:10:17"/>
    <x v="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  <x v="0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  <x v="0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  <x v="0"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  <x v="0"/>
  </r>
  <r>
    <x v="2966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6"/>
    <d v="2015-04-29T23:00:00"/>
    <x v="0"/>
  </r>
  <r>
    <x v="2967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7"/>
    <d v="2015-02-15T14:05:47"/>
    <x v="0"/>
  </r>
  <r>
    <x v="2968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8"/>
    <d v="2016-03-05T19:44:56"/>
    <x v="0"/>
  </r>
  <r>
    <x v="2969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69"/>
    <d v="2016-02-15T07:59:00"/>
    <x v="0"/>
  </r>
  <r>
    <x v="2970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0"/>
    <d v="2016-04-17T23:30:00"/>
    <x v="0"/>
  </r>
  <r>
    <x v="2971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71"/>
    <d v="2016-03-04T01:55:55"/>
    <x v="0"/>
  </r>
  <r>
    <x v="2972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2"/>
    <d v="2015-04-01T20:32:43"/>
    <x v="0"/>
  </r>
  <r>
    <x v="2973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3"/>
    <d v="2016-01-06T20:38:37"/>
    <x v="0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  <x v="0"/>
  </r>
  <r>
    <x v="2975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5"/>
    <d v="2015-04-03T21:44:10"/>
    <x v="0"/>
  </r>
  <r>
    <x v="2976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6"/>
    <d v="2015-02-08T21:58:29"/>
    <x v="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  <x v="0"/>
  </r>
  <r>
    <x v="297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8"/>
    <d v="2014-12-01T22:59:21"/>
    <x v="0"/>
  </r>
  <r>
    <x v="2979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9"/>
    <d v="2011-01-24T05:45:26"/>
    <x v="0"/>
  </r>
  <r>
    <x v="2980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0"/>
    <d v="2016-11-02T00:31:01"/>
    <x v="0"/>
  </r>
  <r>
    <x v="2981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1"/>
    <d v="2015-02-28T08:00:00"/>
    <x v="0"/>
  </r>
  <r>
    <x v="2982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2"/>
    <d v="2010-10-25T03:03:49"/>
    <x v="0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  <x v="0"/>
  </r>
  <r>
    <x v="2984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4"/>
    <d v="2016-07-12T19:22:21"/>
    <x v="0"/>
  </r>
  <r>
    <x v="2985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5"/>
    <d v="2015-04-03T13:59:01"/>
    <x v="0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  <x v="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  <x v="0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  <x v="0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  <x v="0"/>
  </r>
  <r>
    <x v="299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0"/>
    <d v="2015-09-07T18:09:57"/>
    <x v="0"/>
  </r>
  <r>
    <x v="2991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1"/>
    <d v="2014-12-05T17:27:15"/>
    <x v="0"/>
  </r>
  <r>
    <x v="2992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2"/>
    <d v="2016-05-10T21:00:00"/>
    <x v="0"/>
  </r>
  <r>
    <x v="2993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3"/>
    <d v="2012-09-15T01:35:37"/>
    <x v="0"/>
  </r>
  <r>
    <x v="2994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4"/>
    <d v="2015-03-24T00:08:46"/>
    <x v="0"/>
  </r>
  <r>
    <x v="2995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5"/>
    <d v="2015-03-07T19:55:01"/>
    <x v="0"/>
  </r>
  <r>
    <x v="2996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6"/>
    <d v="2015-04-24T01:39:31"/>
    <x v="0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  <x v="0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  <x v="0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  <x v="0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  <x v="0"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  <x v="0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  <x v="0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  <x v="0"/>
  </r>
  <r>
    <x v="300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4"/>
    <d v="2015-11-03T04:15:59"/>
    <x v="0"/>
  </r>
  <r>
    <x v="3005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5"/>
    <d v="2015-07-07T19:26:20"/>
    <x v="0"/>
  </r>
  <r>
    <x v="300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6"/>
    <d v="2014-06-17T04:36:18"/>
    <x v="0"/>
  </r>
  <r>
    <x v="3007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7"/>
    <d v="2011-12-16T01:26:35"/>
    <x v="0"/>
  </r>
  <r>
    <x v="3008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8"/>
    <d v="2013-11-11T14:19:08"/>
    <x v="0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  <x v="0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  <x v="0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  <x v="0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  <x v="0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  <x v="0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  <x v="0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  <x v="0"/>
  </r>
  <r>
    <x v="3016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6"/>
    <d v="2017-03-02T16:49:11"/>
    <x v="0"/>
  </r>
  <r>
    <x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7"/>
    <d v="2014-10-26T20:08:00"/>
    <x v="0"/>
  </r>
  <r>
    <x v="3018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8"/>
    <d v="2013-06-05T22:13:50"/>
    <x v="0"/>
  </r>
  <r>
    <x v="3019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19"/>
    <d v="2014-05-16T22:11:30"/>
    <x v="0"/>
  </r>
  <r>
    <x v="3020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0"/>
    <d v="2016-08-16T18:07:49"/>
    <x v="0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  <x v="0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  <x v="0"/>
  </r>
  <r>
    <x v="30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23"/>
    <d v="2014-10-28T22:00:00"/>
    <x v="0"/>
  </r>
  <r>
    <x v="302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4"/>
    <d v="2016-01-03T01:55:37"/>
    <x v="0"/>
  </r>
  <r>
    <x v="3025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5"/>
    <d v="2015-11-12T06:59:00"/>
    <x v="0"/>
  </r>
  <r>
    <x v="302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6"/>
    <d v="2016-12-09T14:51:39"/>
    <x v="0"/>
  </r>
  <r>
    <x v="3027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7"/>
    <d v="2013-04-06T06:16:22"/>
    <x v="0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  <x v="0"/>
  </r>
  <r>
    <x v="3029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9"/>
    <d v="2015-06-20T19:06:13"/>
    <x v="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  <x v="0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  <x v="0"/>
  </r>
  <r>
    <x v="3032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2"/>
    <d v="2014-05-19T11:26:29"/>
    <x v="0"/>
  </r>
  <r>
    <x v="3033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3"/>
    <d v="2017-01-03T16:02:45"/>
    <x v="0"/>
  </r>
  <r>
    <x v="303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4"/>
    <d v="2015-09-17T02:31:52"/>
    <x v="0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  <x v="0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  <x v="0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  <x v="0"/>
  </r>
  <r>
    <x v="3038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38"/>
    <d v="2012-06-16T03:10:00"/>
    <x v="0"/>
  </r>
  <r>
    <x v="3039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39"/>
    <d v="2015-07-03T21:26:26"/>
    <x v="0"/>
  </r>
  <r>
    <x v="3040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40"/>
    <d v="2014-12-26T20:35:39"/>
    <x v="0"/>
  </r>
  <r>
    <x v="304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41"/>
    <d v="2015-06-18T13:13:11"/>
    <x v="0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  <x v="0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  <x v="0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  <x v="0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  <x v="0"/>
  </r>
  <r>
    <x v="3046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6"/>
    <d v="2016-11-13T10:17:40"/>
    <x v="0"/>
  </r>
  <r>
    <x v="3047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7"/>
    <d v="2014-06-27T16:21:24"/>
    <x v="0"/>
  </r>
  <r>
    <x v="3048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8"/>
    <d v="2014-09-11T08:37:22"/>
    <x v="0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  <x v="0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  <x v="0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  <x v="0"/>
  </r>
  <r>
    <x v="305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2"/>
    <d v="2015-01-24T12:00:00"/>
    <x v="0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  <x v="0"/>
  </r>
  <r>
    <x v="3054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4"/>
    <d v="2015-08-23T08:35:08"/>
    <x v="0"/>
  </r>
  <r>
    <x v="305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5"/>
    <d v="2015-06-10T09:58:22"/>
    <x v="1"/>
  </r>
  <r>
    <x v="3056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6"/>
    <d v="2015-03-14T00:50:01"/>
    <x v="0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7"/>
    <d v="2013-12-21T20:32:11"/>
    <x v="0"/>
  </r>
  <r>
    <x v="3058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8"/>
    <d v="2015-03-27T02:39:00"/>
    <x v="0"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  <x v="0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  <x v="0"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  <x v="0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  <x v="0"/>
  </r>
  <r>
    <x v="3063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3"/>
    <d v="2015-04-19T16:19:46"/>
    <x v="0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4"/>
    <d v="2015-01-25T03:56:39"/>
    <x v="0"/>
  </r>
  <r>
    <x v="306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5"/>
    <d v="2015-01-08T13:41:00"/>
    <x v="0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  <x v="0"/>
  </r>
  <r>
    <x v="3067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7"/>
    <d v="2016-02-28T23:59:00"/>
    <x v="0"/>
  </r>
  <r>
    <x v="3068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8"/>
    <d v="2013-11-21T17:46:19"/>
    <x v="0"/>
  </r>
  <r>
    <x v="3069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69"/>
    <d v="2017-03-01T04:00:00"/>
    <x v="0"/>
  </r>
  <r>
    <x v="3070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0"/>
    <d v="2016-12-21T04:36:30"/>
    <x v="0"/>
  </r>
  <r>
    <x v="3071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1"/>
    <d v="2014-08-12T18:36:01"/>
    <x v="0"/>
  </r>
  <r>
    <x v="307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2"/>
    <d v="2014-10-26T21:52:38"/>
    <x v="0"/>
  </r>
  <r>
    <x v="3073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73"/>
    <d v="2017-01-21T21:45:31"/>
    <x v="0"/>
  </r>
  <r>
    <x v="3074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4"/>
    <d v="2015-03-31T22:59:00"/>
    <x v="0"/>
  </r>
  <r>
    <x v="3075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5"/>
    <d v="2016-02-01T23:55:41"/>
    <x v="0"/>
  </r>
  <r>
    <x v="3076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6"/>
    <d v="2017-03-03T13:05:19"/>
    <x v="0"/>
  </r>
  <r>
    <x v="3077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7"/>
    <d v="2014-11-14T18:16:31"/>
    <x v="0"/>
  </r>
  <r>
    <x v="3078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78"/>
    <d v="2016-03-13T12:00:00"/>
    <x v="0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  <x v="0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  <x v="0"/>
  </r>
  <r>
    <x v="3081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81"/>
    <d v="2014-05-12T04:03:29"/>
    <x v="0"/>
  </r>
  <r>
    <x v="3082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2"/>
    <d v="2015-04-23T21:05:38"/>
    <x v="0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  <x v="0"/>
  </r>
  <r>
    <x v="308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4"/>
    <d v="2015-01-04T23:26:00"/>
    <x v="0"/>
  </r>
  <r>
    <x v="3085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5"/>
    <d v="2016-06-29T20:20:14"/>
    <x v="0"/>
  </r>
  <r>
    <x v="3086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6"/>
    <d v="2016-11-09T23:22:12"/>
    <x v="0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7"/>
    <d v="2012-02-21T22:46:14"/>
    <x v="0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  <x v="1"/>
  </r>
  <r>
    <x v="3089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89"/>
    <d v="2015-04-06T15:15:45"/>
    <x v="0"/>
  </r>
  <r>
    <x v="3090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0"/>
    <d v="2010-11-30T05:00:00"/>
    <x v="0"/>
  </r>
  <r>
    <x v="3091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1"/>
    <d v="2016-03-31T16:56:25"/>
    <x v="0"/>
  </r>
  <r>
    <x v="3092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92"/>
    <d v="2017-01-18T00:23:18"/>
    <x v="0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  <x v="0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  <x v="0"/>
  </r>
  <r>
    <x v="3095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095"/>
    <d v="2014-11-15T20:00:00"/>
    <x v="0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  <x v="0"/>
  </r>
  <r>
    <x v="3097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7"/>
    <d v="2015-02-27T19:49:06"/>
    <x v="0"/>
  </r>
  <r>
    <x v="3098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8"/>
    <d v="2015-03-29T20:00:00"/>
    <x v="0"/>
  </r>
  <r>
    <x v="3099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099"/>
    <d v="2015-01-11T01:00:00"/>
    <x v="0"/>
  </r>
  <r>
    <x v="3100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100"/>
    <d v="2015-04-04T18:10:37"/>
    <x v="0"/>
  </r>
  <r>
    <x v="3101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101"/>
    <d v="2015-02-16T10:11:17"/>
    <x v="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  <x v="0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  <x v="0"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  <x v="0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  <x v="0"/>
  </r>
  <r>
    <x v="3106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06"/>
    <d v="2015-06-09T02:00:00"/>
    <x v="0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  <x v="0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  <x v="0"/>
  </r>
  <r>
    <x v="3109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09"/>
    <d v="2016-03-09T17:09:20"/>
    <x v="0"/>
  </r>
  <r>
    <x v="3110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10"/>
    <d v="2015-07-27T03:59:00"/>
    <x v="0"/>
  </r>
  <r>
    <x v="311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11"/>
    <d v="2015-05-21T15:45:25"/>
    <x v="0"/>
  </r>
  <r>
    <x v="3112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2"/>
    <d v="2016-07-16T08:47:46"/>
    <x v="0"/>
  </r>
  <r>
    <x v="3113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3"/>
    <d v="2013-11-02T22:09:05"/>
    <x v="0"/>
  </r>
  <r>
    <x v="3114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4"/>
    <d v="2014-09-04T16:07:54"/>
    <x v="0"/>
  </r>
  <r>
    <x v="3115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5"/>
    <d v="2016-02-14T16:20:32"/>
    <x v="0"/>
  </r>
  <r>
    <x v="3116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6"/>
    <d v="2014-11-28T17:20:01"/>
    <x v="0"/>
  </r>
  <r>
    <x v="311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7"/>
    <d v="2017-03-02T22:57:58"/>
    <x v="0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  <x v="0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  <x v="0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  <x v="1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  <x v="0"/>
  </r>
  <r>
    <x v="3122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2"/>
    <d v="2016-05-12T10:47:14"/>
    <x v="0"/>
  </r>
  <r>
    <x v="3123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3"/>
    <d v="2016-10-02T03:25:44"/>
    <x v="0"/>
  </r>
  <r>
    <x v="3124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4"/>
    <d v="2016-09-16T23:10:04"/>
    <x v="0"/>
  </r>
  <r>
    <x v="3125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25"/>
    <d v="2016-12-05T14:10:54"/>
    <x v="0"/>
  </r>
  <r>
    <x v="3126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26"/>
    <d v="2014-11-23T22:29:09"/>
    <x v="3"/>
  </r>
  <r>
    <x v="312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27"/>
    <d v="2015-05-31T15:28:02"/>
    <x v="0"/>
  </r>
  <r>
    <x v="312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28"/>
    <d v="2015-03-24T03:34:59"/>
    <x v="0"/>
  </r>
  <r>
    <x v="3129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29"/>
    <d v="2015-08-17T16:15:59"/>
    <x v="0"/>
  </r>
  <r>
    <x v="313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30"/>
    <d v="2015-08-26T18:32:00"/>
    <x v="0"/>
  </r>
  <r>
    <x v="313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1"/>
    <d v="2015-02-15T15:38:00"/>
    <x v="0"/>
  </r>
  <r>
    <x v="3132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2"/>
    <d v="2016-02-20T10:29:30"/>
    <x v="0"/>
  </r>
  <r>
    <x v="3133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33"/>
    <d v="2014-11-12T21:47:00"/>
    <x v="0"/>
  </r>
  <r>
    <x v="3134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4"/>
    <d v="2016-11-02T03:59:00"/>
    <x v="0"/>
  </r>
  <r>
    <x v="3135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5"/>
    <d v="2014-09-20T15:40:33"/>
    <x v="0"/>
  </r>
  <r>
    <x v="3136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36"/>
    <d v="2016-02-14T02:39:31"/>
    <x v="0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  <x v="0"/>
  </r>
  <r>
    <x v="313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38"/>
    <d v="2015-05-15T15:04:49"/>
    <x v="0"/>
  </r>
  <r>
    <x v="3139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39"/>
    <d v="2015-05-09T19:09:22"/>
    <x v="0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  <x v="0"/>
  </r>
  <r>
    <x v="314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1"/>
    <d v="2014-09-06T05:09:04"/>
    <x v="0"/>
  </r>
  <r>
    <x v="3142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42"/>
    <d v="2012-12-19T15:24:05"/>
    <x v="0"/>
  </r>
  <r>
    <x v="3143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43"/>
    <d v="2016-05-09T20:50:00"/>
    <x v="0"/>
  </r>
  <r>
    <x v="31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4"/>
    <d v="2015-06-07T21:56:38"/>
    <x v="0"/>
  </r>
  <r>
    <x v="3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45"/>
    <d v="2014-10-02T17:56:32"/>
    <x v="0"/>
  </r>
  <r>
    <x v="3146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46"/>
    <d v="2015-05-30T21:26:11"/>
    <x v="0"/>
  </r>
  <r>
    <x v="3147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47"/>
    <d v="2015-07-17T19:35:39"/>
    <x v="0"/>
  </r>
  <r>
    <x v="314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48"/>
    <d v="2016-01-01T08:38:51"/>
    <x v="0"/>
  </r>
  <r>
    <x v="3149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49"/>
    <d v="2015-04-14T16:19:25"/>
    <x v="0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  <x v="0"/>
  </r>
  <r>
    <x v="3151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1"/>
    <d v="2014-11-08T00:00:00"/>
    <x v="0"/>
  </r>
  <r>
    <x v="3152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2"/>
    <d v="2016-04-01T03:59:00"/>
    <x v="0"/>
  </r>
  <r>
    <x v="3153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3"/>
    <d v="2014-06-21T01:05:03"/>
    <x v="0"/>
  </r>
  <r>
    <x v="3154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4"/>
    <d v="2016-10-23T15:29:19"/>
    <x v="0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  <x v="0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  <x v="0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  <x v="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  <x v="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  <x v="0"/>
  </r>
  <r>
    <x v="316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0"/>
    <d v="2012-02-12T02:49:26"/>
    <x v="0"/>
  </r>
  <r>
    <x v="3161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1"/>
    <d v="2016-01-18T00:00:00"/>
    <x v="0"/>
  </r>
  <r>
    <x v="3162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2"/>
    <d v="2017-02-18T05:59:00"/>
    <x v="0"/>
  </r>
  <r>
    <x v="3163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3"/>
    <d v="2014-08-03T18:05:47"/>
    <x v="0"/>
  </r>
  <r>
    <x v="3164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4"/>
    <d v="2016-03-14T23:00:00"/>
    <x v="0"/>
  </r>
  <r>
    <x v="3165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5"/>
    <d v="2014-08-30T15:30:00"/>
    <x v="0"/>
  </r>
  <r>
    <x v="3166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6"/>
    <d v="2013-05-24T13:54:44"/>
    <x v="0"/>
  </r>
  <r>
    <x v="3167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7"/>
    <d v="2016-07-21T15:02:31"/>
    <x v="0"/>
  </r>
  <r>
    <x v="3168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8"/>
    <d v="2014-09-21T19:48:38"/>
    <x v="0"/>
  </r>
  <r>
    <x v="3169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69"/>
    <d v="2016-06-19T08:11:57"/>
    <x v="0"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  <x v="0"/>
  </r>
  <r>
    <x v="317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1"/>
    <d v="2017-04-09T20:29:29"/>
    <x v="0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72"/>
    <d v="2014-03-14T16:49:11"/>
    <x v="0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  <x v="0"/>
  </r>
  <r>
    <x v="3174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4"/>
    <d v="2014-05-23T14:05:25"/>
    <x v="0"/>
  </r>
  <r>
    <x v="3175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5"/>
    <d v="2014-08-16T02:04:23"/>
    <x v="0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  <x v="0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  <x v="0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  <x v="0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  <x v="0"/>
  </r>
  <r>
    <x v="3180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0"/>
    <d v="2014-02-19T09:08:42"/>
    <x v="0"/>
  </r>
  <r>
    <x v="3181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1"/>
    <d v="2015-07-23T13:25:35"/>
    <x v="0"/>
  </r>
  <r>
    <x v="318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2"/>
    <d v="2015-09-24T14:10:48"/>
    <x v="0"/>
  </r>
  <r>
    <x v="3183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3"/>
    <d v="2016-05-24T14:25:00"/>
    <x v="0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  <x v="0"/>
  </r>
  <r>
    <x v="3185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5"/>
    <d v="2016-10-19T10:38:27"/>
    <x v="0"/>
  </r>
  <r>
    <x v="3186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6"/>
    <d v="2015-06-19T18:28:03"/>
    <x v="0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  <x v="0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  <x v="0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  <x v="0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  <x v="0"/>
  </r>
  <r>
    <x v="3191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1"/>
    <d v="2016-03-03T19:00:00"/>
    <x v="0"/>
  </r>
  <r>
    <x v="3192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192"/>
    <d v="2014-11-09T12:00:00"/>
    <x v="0"/>
  </r>
  <r>
    <x v="3193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193"/>
    <d v="2014-09-09T16:49:20"/>
    <x v="0"/>
  </r>
  <r>
    <x v="3194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4"/>
    <d v="2015-08-04T04:30:03"/>
    <x v="0"/>
  </r>
  <r>
    <x v="3195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5"/>
    <d v="2014-12-13T11:19:29"/>
    <x v="0"/>
  </r>
  <r>
    <x v="3196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6"/>
    <d v="2016-10-11T12:35:39"/>
    <x v="0"/>
  </r>
  <r>
    <x v="3197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7"/>
    <d v="2014-12-18T21:33:15"/>
    <x v="0"/>
  </r>
  <r>
    <x v="3198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8"/>
    <d v="2016-06-16T17:02:46"/>
    <x v="0"/>
  </r>
  <r>
    <x v="3199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9"/>
    <d v="2016-07-08T17:32:14"/>
    <x v="0"/>
  </r>
  <r>
    <x v="3200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200"/>
    <d v="2016-05-14T04:59:00"/>
    <x v="0"/>
  </r>
  <r>
    <x v="3201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201"/>
    <d v="2015-05-14T23:56:12"/>
    <x v="0"/>
  </r>
  <r>
    <x v="320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2"/>
    <d v="2015-05-28T15:59:00"/>
    <x v="0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  <x v="0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  <x v="0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  <x v="0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  <x v="0"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  <x v="0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  <x v="0"/>
  </r>
  <r>
    <x v="3209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09"/>
    <d v="2016-05-15T23:00:00"/>
    <x v="0"/>
  </r>
  <r>
    <x v="3210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0"/>
    <d v="2015-02-14T11:27:00"/>
    <x v="0"/>
  </r>
  <r>
    <x v="3211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11"/>
    <d v="2017-02-03T23:51:20"/>
    <x v="0"/>
  </r>
  <r>
    <x v="3212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2"/>
    <d v="2014-09-17T20:56:40"/>
    <x v="0"/>
  </r>
  <r>
    <x v="3213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3"/>
    <d v="2012-01-15T18:11:50"/>
    <x v="0"/>
  </r>
  <r>
    <x v="3214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4"/>
    <d v="2012-10-01T00:17:02"/>
    <x v="0"/>
  </r>
  <r>
    <x v="3215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5"/>
    <d v="2014-09-18T20:59:32"/>
    <x v="0"/>
  </r>
  <r>
    <x v="3216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6"/>
    <d v="2014-11-01T02:12:42"/>
    <x v="0"/>
  </r>
  <r>
    <x v="3217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7"/>
    <d v="2015-05-29T15:34:19"/>
    <x v="0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  <x v="0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  <x v="0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  <x v="0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  <x v="0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  <x v="0"/>
  </r>
  <r>
    <x v="322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3"/>
    <d v="2016-03-28T15:50:29"/>
    <x v="0"/>
  </r>
  <r>
    <x v="3224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4"/>
    <d v="2014-07-29T03:14:56"/>
    <x v="0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  <x v="0"/>
  </r>
  <r>
    <x v="3226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6"/>
    <d v="2011-03-10T19:48:47"/>
    <x v="0"/>
  </r>
  <r>
    <x v="3227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7"/>
    <d v="2010-12-23T05:35:24"/>
    <x v="0"/>
  </r>
  <r>
    <x v="3228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8"/>
    <d v="2014-11-28T03:28:17"/>
    <x v="0"/>
  </r>
  <r>
    <x v="322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9"/>
    <d v="2014-07-19T03:43:24"/>
    <x v="0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  <x v="0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  <x v="0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  <x v="0"/>
  </r>
  <r>
    <x v="3233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3"/>
    <d v="2015-03-02T23:00:00"/>
    <x v="0"/>
  </r>
  <r>
    <x v="3234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4"/>
    <d v="2013-10-22T03:59:00"/>
    <x v="0"/>
  </r>
  <r>
    <x v="3235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5"/>
    <d v="2015-07-22T13:02:10"/>
    <x v="0"/>
  </r>
  <r>
    <x v="3236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6"/>
    <d v="2014-12-05T00:59:19"/>
    <x v="0"/>
  </r>
  <r>
    <x v="3237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7"/>
    <d v="2015-11-08T22:10:20"/>
    <x v="0"/>
  </r>
  <r>
    <x v="32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38"/>
    <d v="2014-11-01T03:59:00"/>
    <x v="0"/>
  </r>
  <r>
    <x v="3239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39"/>
    <d v="2015-07-22T23:08:27"/>
    <x v="0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40"/>
    <d v="2015-05-08T08:14:03"/>
    <x v="0"/>
  </r>
  <r>
    <x v="3241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1"/>
    <d v="2015-08-22T19:34:53"/>
    <x v="0"/>
  </r>
  <r>
    <x v="3242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2"/>
    <d v="2015-11-17T22:24:14"/>
    <x v="0"/>
  </r>
  <r>
    <x v="324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43"/>
    <d v="2015-06-04T18:39:11"/>
    <x v="0"/>
  </r>
  <r>
    <x v="3244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4"/>
    <d v="2017-03-03T05:00:00"/>
    <x v="0"/>
  </r>
  <r>
    <x v="3245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5"/>
    <d v="2017-02-08T21:40:35"/>
    <x v="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  <x v="0"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  <x v="0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  <x v="0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  <x v="0"/>
  </r>
  <r>
    <x v="325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0"/>
    <d v="2015-05-10T18:45:30"/>
    <x v="0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  <x v="0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  <x v="0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  <x v="0"/>
  </r>
  <r>
    <x v="3254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4"/>
    <d v="2014-07-10T21:29:10"/>
    <x v="0"/>
  </r>
  <r>
    <x v="3255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5"/>
    <d v="2015-10-26T15:48:33"/>
    <x v="0"/>
  </r>
  <r>
    <x v="3256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6"/>
    <d v="2015-10-01T19:02:22"/>
    <x v="0"/>
  </r>
  <r>
    <x v="3257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7"/>
    <d v="2014-06-24T18:57:09"/>
    <x v="0"/>
  </r>
  <r>
    <x v="3258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58"/>
    <d v="2015-11-22T15:03:41"/>
    <x v="0"/>
  </r>
  <r>
    <x v="3259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59"/>
    <d v="2016-09-02T17:03:22"/>
    <x v="0"/>
  </r>
  <r>
    <x v="3260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60"/>
    <d v="2017-03-14T17:22:02"/>
    <x v="0"/>
  </r>
  <r>
    <x v="3261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61"/>
    <d v="2016-03-30T15:41:35"/>
    <x v="0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  <x v="0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  <x v="0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  <x v="0"/>
  </r>
  <r>
    <x v="3265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65"/>
    <d v="2014-08-05T14:52:09"/>
    <x v="0"/>
  </r>
  <r>
    <x v="3266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6"/>
    <d v="2014-09-01T03:59:00"/>
    <x v="0"/>
  </r>
  <r>
    <x v="3267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67"/>
    <d v="2016-08-02T23:00:00"/>
    <x v="0"/>
  </r>
  <r>
    <x v="3268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8"/>
    <d v="2014-01-16T04:00:00"/>
    <x v="0"/>
  </r>
  <r>
    <x v="3269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9"/>
    <d v="2015-08-31T06:45:37"/>
    <x v="0"/>
  </r>
  <r>
    <x v="3270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70"/>
    <d v="2016-08-06T21:35:08"/>
    <x v="0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  <x v="0"/>
  </r>
  <r>
    <x v="32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72"/>
    <d v="2014-02-05T19:58:17"/>
    <x v="0"/>
  </r>
  <r>
    <x v="3273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3"/>
    <d v="2015-04-21T13:25:26"/>
    <x v="0"/>
  </r>
  <r>
    <x v="327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74"/>
    <d v="2010-03-15T06:59:00"/>
    <x v="0"/>
  </r>
  <r>
    <x v="3275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5"/>
    <d v="2012-02-15T21:46:01"/>
    <x v="0"/>
  </r>
  <r>
    <x v="3276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76"/>
    <d v="2016-08-06T23:44:54"/>
    <x v="0"/>
  </r>
  <r>
    <x v="3277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277"/>
    <d v="2015-02-28T06:00:18"/>
    <x v="0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  <x v="0"/>
  </r>
  <r>
    <x v="3279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79"/>
    <d v="2009-11-01T03:59:00"/>
    <x v="0"/>
  </r>
  <r>
    <x v="3280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280"/>
    <d v="2017-05-03T19:12:00"/>
    <x v="0"/>
  </r>
  <r>
    <x v="3281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1"/>
    <d v="2014-10-05T19:13:32"/>
    <x v="0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  <x v="0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  <x v="0"/>
  </r>
  <r>
    <x v="3284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4"/>
    <d v="2015-06-18T17:08:25"/>
    <x v="0"/>
  </r>
  <r>
    <x v="3285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5"/>
    <d v="2016-07-22T04:37:55"/>
    <x v="0"/>
  </r>
  <r>
    <x v="3286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86"/>
    <d v="2016-12-11T16:20:08"/>
    <x v="0"/>
  </r>
  <r>
    <x v="3287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87"/>
    <d v="2016-09-01T15:59:54"/>
    <x v="0"/>
  </r>
  <r>
    <x v="3288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288"/>
    <d v="2015-06-07T13:55:54"/>
    <x v="1"/>
  </r>
  <r>
    <x v="3289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289"/>
    <d v="2014-11-25T01:00:00"/>
    <x v="0"/>
  </r>
  <r>
    <x v="3290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290"/>
    <d v="2016-09-02T20:24:33"/>
    <x v="0"/>
  </r>
  <r>
    <x v="3291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91"/>
    <d v="2016-06-16T15:37:26"/>
    <x v="0"/>
  </r>
  <r>
    <x v="3292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92"/>
    <d v="2016-03-08T13:51:09"/>
    <x v="0"/>
  </r>
  <r>
    <x v="3293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93"/>
    <d v="2014-06-01T22:37:19"/>
    <x v="0"/>
  </r>
  <r>
    <x v="329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94"/>
    <d v="2015-12-13T06:47:40"/>
    <x v="0"/>
  </r>
  <r>
    <x v="329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95"/>
    <d v="2014-01-07T00:39:58"/>
    <x v="0"/>
  </r>
  <r>
    <x v="3296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96"/>
    <d v="2015-04-29T01:16:39"/>
    <x v="0"/>
  </r>
  <r>
    <x v="3297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97"/>
    <d v="2016-01-02T16:27:01"/>
    <x v="0"/>
  </r>
  <r>
    <x v="3298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8"/>
    <d v="2014-03-15T18:58:29"/>
    <x v="0"/>
  </r>
  <r>
    <x v="3299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9"/>
    <d v="2015-08-29T15:53:44"/>
    <x v="0"/>
  </r>
  <r>
    <x v="330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300"/>
    <d v="2015-08-08T15:33:37"/>
    <x v="0"/>
  </r>
  <r>
    <x v="3301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301"/>
    <d v="2015-12-07T22:57:42"/>
    <x v="0"/>
  </r>
  <r>
    <x v="3302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302"/>
    <d v="2014-07-05T23:07:12"/>
    <x v="0"/>
  </r>
  <r>
    <x v="3303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303"/>
    <d v="2014-10-05T19:13:41"/>
    <x v="0"/>
  </r>
  <r>
    <x v="3304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304"/>
    <d v="2015-08-17T16:05:59"/>
    <x v="0"/>
  </r>
  <r>
    <x v="330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5"/>
    <d v="2016-08-01T00:36:20"/>
    <x v="0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  <x v="0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  <x v="0"/>
  </r>
  <r>
    <x v="3308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8"/>
    <d v="2015-11-21T04:00:00"/>
    <x v="0"/>
  </r>
  <r>
    <x v="3309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9"/>
    <d v="2014-03-02T19:01:17"/>
    <x v="0"/>
  </r>
  <r>
    <x v="3310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0"/>
    <d v="2011-07-22T04:42:01"/>
    <x v="0"/>
  </r>
  <r>
    <x v="3311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1"/>
    <d v="2012-05-06T21:41:56"/>
    <x v="0"/>
  </r>
  <r>
    <x v="3312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2"/>
    <d v="2016-04-02T08:06:57"/>
    <x v="0"/>
  </r>
  <r>
    <x v="3313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13"/>
    <d v="2015-11-28T14:54:54"/>
    <x v="0"/>
  </r>
  <r>
    <x v="331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4"/>
    <d v="2013-10-17T13:38:05"/>
    <x v="0"/>
  </r>
  <r>
    <x v="331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5"/>
    <d v="2013-01-16T18:33:17"/>
    <x v="0"/>
  </r>
  <r>
    <x v="3316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16"/>
    <d v="2017-03-19T11:18:59"/>
    <x v="0"/>
  </r>
  <r>
    <x v="3317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17"/>
    <d v="2016-01-03T20:17:36"/>
    <x v="0"/>
  </r>
  <r>
    <x v="3318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8"/>
    <d v="2012-11-11T05:00:40"/>
    <x v="0"/>
  </r>
  <r>
    <x v="331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19"/>
    <d v="2012-05-30T19:00:00"/>
    <x v="0"/>
  </r>
  <r>
    <x v="3320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0"/>
    <d v="2016-10-14T22:00:00"/>
    <x v="0"/>
  </r>
  <r>
    <x v="3321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1"/>
    <d v="2014-07-24T02:59:00"/>
    <x v="0"/>
  </r>
  <r>
    <x v="3322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22"/>
    <d v="2012-04-17T00:31:00"/>
    <x v="0"/>
  </r>
  <r>
    <x v="3323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23"/>
    <d v="2016-04-10T07:54:24"/>
    <x v="0"/>
  </r>
  <r>
    <x v="332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24"/>
    <d v="2016-11-18T19:03:10"/>
    <x v="0"/>
  </r>
  <r>
    <x v="3325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25"/>
    <d v="2016-01-29T14:46:10"/>
    <x v="0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  <x v="0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  <x v="0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  <x v="0"/>
  </r>
  <r>
    <x v="3329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29"/>
    <d v="2015-09-16T22:00:00"/>
    <x v="0"/>
  </r>
  <r>
    <x v="333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0"/>
    <d v="2014-09-24T22:00:01"/>
    <x v="0"/>
  </r>
  <r>
    <x v="333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31"/>
    <d v="2016-07-14T18:12:00"/>
    <x v="0"/>
  </r>
  <r>
    <x v="3332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2"/>
    <d v="2015-06-03T13:08:15"/>
    <x v="0"/>
  </r>
  <r>
    <x v="333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33"/>
    <d v="2017-03-29T17:44:10"/>
    <x v="0"/>
  </r>
  <r>
    <x v="333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34"/>
    <d v="2015-07-17T13:18:00"/>
    <x v="0"/>
  </r>
  <r>
    <x v="3335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5"/>
    <d v="2013-11-03T20:09:17"/>
    <x v="0"/>
  </r>
  <r>
    <x v="3336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6"/>
    <d v="2013-06-30T19:58:00"/>
    <x v="0"/>
  </r>
  <r>
    <x v="3337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7"/>
    <d v="2013-10-06T20:21:10"/>
    <x v="0"/>
  </r>
  <r>
    <x v="3338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8"/>
    <d v="2015-01-12T06:00:03"/>
    <x v="0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9"/>
    <d v="2014-11-27T22:24:00"/>
    <x v="0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  <x v="0"/>
  </r>
  <r>
    <x v="3341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1"/>
    <d v="2014-10-20T19:23:05"/>
    <x v="0"/>
  </r>
  <r>
    <x v="334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42"/>
    <d v="2016-02-27T06:45:36"/>
    <x v="0"/>
  </r>
  <r>
    <x v="3343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43"/>
    <d v="2014-10-24T04:00:00"/>
    <x v="0"/>
  </r>
  <r>
    <x v="3344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4"/>
    <d v="2014-10-02T03:59:00"/>
    <x v="0"/>
  </r>
  <r>
    <x v="3345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5"/>
    <d v="2015-09-09T04:00:18"/>
    <x v="0"/>
  </r>
  <r>
    <x v="3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6"/>
    <d v="2016-10-17T19:10:31"/>
    <x v="0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  <x v="0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  <x v="0"/>
  </r>
  <r>
    <x v="3349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49"/>
    <d v="2015-08-14T06:16:59"/>
    <x v="0"/>
  </r>
  <r>
    <x v="3350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0"/>
    <d v="2013-01-03T01:31:33"/>
    <x v="0"/>
  </r>
  <r>
    <x v="3351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51"/>
    <d v="2015-07-08T16:45:00"/>
    <x v="0"/>
  </r>
  <r>
    <x v="3352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2"/>
    <d v="2015-03-01T18:07:20"/>
    <x v="0"/>
  </r>
  <r>
    <x v="3353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3"/>
    <d v="2015-08-28T12:12:00"/>
    <x v="0"/>
  </r>
  <r>
    <x v="33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54"/>
    <d v="2015-10-16T08:41:44"/>
    <x v="0"/>
  </r>
  <r>
    <x v="3355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55"/>
    <d v="2015-05-01T22:00:00"/>
    <x v="0"/>
  </r>
  <r>
    <x v="3356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6"/>
    <d v="2017-01-31T05:00:00"/>
    <x v="0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  <x v="0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  <x v="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9"/>
    <d v="2014-12-09T02:12:08"/>
    <x v="0"/>
  </r>
  <r>
    <x v="3360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60"/>
    <d v="2014-09-25T16:24:24"/>
    <x v="0"/>
  </r>
  <r>
    <x v="336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61"/>
    <d v="2015-05-10T17:22:37"/>
    <x v="0"/>
  </r>
  <r>
    <x v="336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2"/>
    <d v="2014-10-20T02:07:00"/>
    <x v="0"/>
  </r>
  <r>
    <x v="3363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3"/>
    <d v="2015-07-15T10:43:42"/>
    <x v="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  <x v="0"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  <x v="0"/>
  </r>
  <r>
    <x v="336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6"/>
    <d v="2015-08-16T23:00:50"/>
    <x v="0"/>
  </r>
  <r>
    <x v="3367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7"/>
    <d v="2015-01-10T07:59:00"/>
    <x v="0"/>
  </r>
  <r>
    <x v="3368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68"/>
    <d v="2015-08-07T15:00:00"/>
    <x v="0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  <x v="0"/>
  </r>
  <r>
    <x v="337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70"/>
    <d v="2015-05-10T23:01:00"/>
    <x v="0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  <x v="0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  <x v="0"/>
  </r>
  <r>
    <x v="3373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73"/>
    <d v="2015-10-05T18:56:01"/>
    <x v="0"/>
  </r>
  <r>
    <x v="337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74"/>
    <d v="2016-09-30T17:58:47"/>
    <x v="2"/>
  </r>
  <r>
    <x v="3375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75"/>
    <d v="2017-01-04T13:06:20"/>
    <x v="0"/>
  </r>
  <r>
    <x v="3376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6"/>
    <d v="2014-12-25T05:00:00"/>
    <x v="0"/>
  </r>
  <r>
    <x v="3377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7"/>
    <d v="2012-01-14T06:01:26"/>
    <x v="0"/>
  </r>
  <r>
    <x v="3378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8"/>
    <d v="2012-12-11T03:37:27"/>
    <x v="0"/>
  </r>
  <r>
    <x v="3379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9"/>
    <d v="2014-07-14T02:30:00"/>
    <x v="0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80"/>
    <d v="2011-06-18T21:14:06"/>
    <x v="0"/>
  </r>
  <r>
    <x v="3381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1"/>
    <d v="2015-10-03T21:00:00"/>
    <x v="0"/>
  </r>
  <r>
    <x v="338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82"/>
    <d v="2014-09-23T01:51:40"/>
    <x v="0"/>
  </r>
  <r>
    <x v="338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83"/>
    <d v="2015-08-03T04:27:37"/>
    <x v="0"/>
  </r>
  <r>
    <x v="338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4"/>
    <d v="2015-07-25T21:59:00"/>
    <x v="0"/>
  </r>
  <r>
    <x v="338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5"/>
    <d v="2014-11-06T04:22:37"/>
    <x v="0"/>
  </r>
  <r>
    <x v="338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6"/>
    <d v="2013-07-30T02:32:46"/>
    <x v="0"/>
  </r>
  <r>
    <x v="3387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7"/>
    <d v="2016-04-15T16:28:00"/>
    <x v="0"/>
  </r>
  <r>
    <x v="3388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8"/>
    <d v="2016-03-13T21:25:16"/>
    <x v="0"/>
  </r>
  <r>
    <x v="338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9"/>
    <d v="2016-01-20T17:24:21"/>
    <x v="0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  <x v="0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  <x v="0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  <x v="0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  <x v="0"/>
  </r>
  <r>
    <x v="3394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394"/>
    <d v="2016-03-13T20:45:24"/>
    <x v="0"/>
  </r>
  <r>
    <x v="3395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5"/>
    <d v="2011-07-16T17:32:54"/>
    <x v="0"/>
  </r>
  <r>
    <x v="3396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396"/>
    <d v="2015-02-16T07:13:43"/>
    <x v="0"/>
  </r>
  <r>
    <x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7"/>
    <d v="2015-02-19T19:47:59"/>
    <x v="0"/>
  </r>
  <r>
    <x v="3398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8"/>
    <d v="2016-04-16T18:43:26"/>
    <x v="0"/>
  </r>
  <r>
    <x v="3399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9"/>
    <d v="2014-09-03T18:49:24"/>
    <x v="0"/>
  </r>
  <r>
    <x v="340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400"/>
    <d v="2016-09-21T05:45:04"/>
    <x v="0"/>
  </r>
  <r>
    <x v="3401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401"/>
    <d v="2016-06-28T23:15:33"/>
    <x v="0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2"/>
    <d v="2015-08-04T04:27:54"/>
    <x v="0"/>
  </r>
  <r>
    <x v="3403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3"/>
    <d v="2015-04-28T15:19:54"/>
    <x v="0"/>
  </r>
  <r>
    <x v="340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4"/>
    <d v="2015-02-02T18:43:21"/>
    <x v="0"/>
  </r>
  <r>
    <x v="3405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5"/>
    <d v="2014-09-01T20:09:38"/>
    <x v="0"/>
  </r>
  <r>
    <x v="3406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06"/>
    <d v="2016-04-10T18:41:12"/>
    <x v="0"/>
  </r>
  <r>
    <x v="340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07"/>
    <d v="2015-07-12T04:58:11"/>
    <x v="0"/>
  </r>
  <r>
    <x v="3408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08"/>
    <d v="2017-02-20T00:26:39"/>
    <x v="0"/>
  </r>
  <r>
    <x v="340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09"/>
    <d v="2015-11-19T20:45:17"/>
    <x v="0"/>
  </r>
  <r>
    <x v="3410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10"/>
    <d v="2015-03-26T22:17:51"/>
    <x v="0"/>
  </r>
  <r>
    <x v="3411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1"/>
    <d v="2014-07-30T18:03:16"/>
    <x v="0"/>
  </r>
  <r>
    <x v="341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12"/>
    <d v="2015-10-29T01:07:14"/>
    <x v="0"/>
  </r>
  <r>
    <x v="3413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3"/>
    <d v="2015-05-13T20:04:28"/>
    <x v="0"/>
  </r>
  <r>
    <x v="341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4"/>
    <d v="2012-04-16T16:00:00"/>
    <x v="0"/>
  </r>
  <r>
    <x v="3415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15"/>
    <d v="2014-05-31T23:30:00"/>
    <x v="0"/>
  </r>
  <r>
    <x v="3416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16"/>
    <d v="2015-03-25T07:01:00"/>
    <x v="0"/>
  </r>
  <r>
    <x v="3417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17"/>
    <d v="2012-03-18T23:53:15"/>
    <x v="0"/>
  </r>
  <r>
    <x v="3418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18"/>
    <d v="2015-01-09T02:00:00"/>
    <x v="0"/>
  </r>
  <r>
    <x v="3419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19"/>
    <d v="2014-08-31T18:24:37"/>
    <x v="3"/>
  </r>
  <r>
    <x v="3420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0"/>
    <d v="2015-07-05T22:59:00"/>
    <x v="0"/>
  </r>
  <r>
    <x v="342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21"/>
    <d v="2015-12-19T19:49:59"/>
    <x v="0"/>
  </r>
  <r>
    <x v="342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22"/>
    <d v="2014-08-09T06:25:04"/>
    <x v="0"/>
  </r>
  <r>
    <x v="342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23"/>
    <d v="2016-04-08T18:35:00"/>
    <x v="0"/>
  </r>
  <r>
    <x v="342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24"/>
    <d v="2011-11-13T16:22:07"/>
    <x v="0"/>
  </r>
  <r>
    <x v="3425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25"/>
    <d v="2014-06-01T04:00:00"/>
    <x v="0"/>
  </r>
  <r>
    <x v="3426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26"/>
    <d v="2012-09-02T11:30:48"/>
    <x v="0"/>
  </r>
  <r>
    <x v="3427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27"/>
    <d v="2014-11-13T20:18:47"/>
    <x v="0"/>
  </r>
  <r>
    <x v="342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28"/>
    <d v="2015-08-20T18:19:02"/>
    <x v="0"/>
  </r>
  <r>
    <x v="3429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29"/>
    <d v="2014-09-21T18:32:49"/>
    <x v="0"/>
  </r>
  <r>
    <x v="3430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30"/>
    <d v="2015-01-10T17:21:00"/>
    <x v="0"/>
  </r>
  <r>
    <x v="343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31"/>
    <d v="2015-03-31T18:04:04"/>
    <x v="0"/>
  </r>
  <r>
    <x v="343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32"/>
    <d v="2015-08-24T10:33:16"/>
    <x v="0"/>
  </r>
  <r>
    <x v="3433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33"/>
    <d v="2015-09-20T19:05:56"/>
    <x v="0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  <x v="0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  <x v="0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  <x v="0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  <x v="0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  <x v="0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  <x v="0"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  <x v="0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  <x v="0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  <x v="0"/>
  </r>
  <r>
    <x v="3443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3"/>
    <d v="2013-01-06T00:37:18"/>
    <x v="0"/>
  </r>
  <r>
    <x v="3444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4"/>
    <d v="2016-02-12T03:08:24"/>
    <x v="0"/>
  </r>
  <r>
    <x v="3445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5"/>
    <d v="2014-08-09T03:00:00"/>
    <x v="0"/>
  </r>
  <r>
    <x v="3446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6"/>
    <d v="2016-03-30T19:23:22"/>
    <x v="0"/>
  </r>
  <r>
    <x v="3447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7"/>
    <d v="2016-06-05T06:21:33"/>
    <x v="0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  <x v="0"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  <x v="0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  <x v="0"/>
  </r>
  <r>
    <x v="3451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51"/>
    <d v="2015-05-28T16:38:09"/>
    <x v="0"/>
  </r>
  <r>
    <x v="345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2"/>
    <d v="2015-06-30T23:55:00"/>
    <x v="0"/>
  </r>
  <r>
    <x v="3453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3"/>
    <d v="2016-01-01T20:20:12"/>
    <x v="0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  <x v="0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  <x v="0"/>
  </r>
  <r>
    <x v="3456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6"/>
    <d v="2015-08-16T14:06:41"/>
    <x v="0"/>
  </r>
  <r>
    <x v="345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7"/>
    <d v="2016-07-31T16:00:00"/>
    <x v="0"/>
  </r>
  <r>
    <x v="345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8"/>
    <d v="2014-10-02T20:59:02"/>
    <x v="0"/>
  </r>
  <r>
    <x v="3459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9"/>
    <d v="2014-09-09T16:12:03"/>
    <x v="0"/>
  </r>
  <r>
    <x v="3460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60"/>
    <d v="2014-11-25T19:46:00"/>
    <x v="0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  <x v="0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  <x v="0"/>
  </r>
  <r>
    <x v="3463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3"/>
    <d v="2015-01-28T13:04:38"/>
    <x v="0"/>
  </r>
  <r>
    <x v="3464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4"/>
    <d v="2015-11-24T18:06:58"/>
    <x v="0"/>
  </r>
  <r>
    <x v="3465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  <x v="0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  <x v="0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  <x v="0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  <x v="0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  <x v="0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  <x v="0"/>
  </r>
  <r>
    <x v="3471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71"/>
    <d v="2014-07-30T20:53:59"/>
    <x v="0"/>
  </r>
  <r>
    <x v="3472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2"/>
    <d v="2014-08-21T21:50:26"/>
    <x v="0"/>
  </r>
  <r>
    <x v="3473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73"/>
    <d v="2016-08-25T14:34:36"/>
    <x v="0"/>
  </r>
  <r>
    <x v="3474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74"/>
    <d v="2015-11-30T17:00:00"/>
    <x v="0"/>
  </r>
  <r>
    <x v="3475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5"/>
    <d v="2017-03-06T04:08:52"/>
    <x v="0"/>
  </r>
  <r>
    <x v="347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6"/>
    <d v="2014-08-12T12:52:58"/>
    <x v="0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  <x v="0"/>
  </r>
  <r>
    <x v="3478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78"/>
    <d v="2014-09-15T20:09:00"/>
    <x v="0"/>
  </r>
  <r>
    <x v="347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9"/>
    <d v="2014-08-12T02:47:07"/>
    <x v="0"/>
  </r>
  <r>
    <x v="3480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80"/>
    <d v="2014-08-24T20:48:11"/>
    <x v="0"/>
  </r>
  <r>
    <x v="3481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81"/>
    <d v="2015-12-12T10:00:00"/>
    <x v="0"/>
  </r>
  <r>
    <x v="3482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82"/>
    <d v="2015-10-11T18:43:40"/>
    <x v="0"/>
  </r>
  <r>
    <x v="34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83"/>
    <d v="2014-09-25T21:43:11"/>
    <x v="0"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  <x v="0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  <x v="0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  <x v="0"/>
  </r>
  <r>
    <x v="3487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7"/>
    <d v="2016-10-13T20:22:44"/>
    <x v="0"/>
  </r>
  <r>
    <x v="3488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8"/>
    <d v="2016-01-25T19:00:34"/>
    <x v="0"/>
  </r>
  <r>
    <x v="3489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89"/>
    <d v="2015-03-04T18:57:27"/>
    <x v="0"/>
  </r>
  <r>
    <x v="349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90"/>
    <d v="2014-12-17T18:30:45"/>
    <x v="0"/>
  </r>
  <r>
    <x v="349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1"/>
    <d v="2015-01-28T22:14:52"/>
    <x v="0"/>
  </r>
  <r>
    <x v="3492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2"/>
    <d v="2016-03-23T03:29:00"/>
    <x v="0"/>
  </r>
  <r>
    <x v="3493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3"/>
    <d v="2015-08-04T22:15:35"/>
    <x v="0"/>
  </r>
  <r>
    <x v="3494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4"/>
    <d v="2016-11-20T18:48:47"/>
    <x v="0"/>
  </r>
  <r>
    <x v="3495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5"/>
    <d v="2014-08-09T22:43:42"/>
    <x v="0"/>
  </r>
  <r>
    <x v="3496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6"/>
    <d v="2014-04-19T12:34:08"/>
    <x v="0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7"/>
    <d v="2014-11-26T00:55:00"/>
    <x v="0"/>
  </r>
  <r>
    <x v="34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8"/>
    <d v="2015-03-31T03:22:00"/>
    <x v="0"/>
  </r>
  <r>
    <x v="3499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9"/>
    <d v="2015-06-12T03:45:06"/>
    <x v="0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  <x v="0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  <x v="0"/>
  </r>
  <r>
    <x v="3502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02"/>
    <d v="2015-05-15T19:49:39"/>
    <x v="0"/>
  </r>
  <r>
    <x v="3503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03"/>
    <d v="2015-07-10T19:09:36"/>
    <x v="0"/>
  </r>
  <r>
    <x v="3504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04"/>
    <d v="2014-08-10T16:45:02"/>
    <x v="0"/>
  </r>
  <r>
    <x v="350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05"/>
    <d v="2015-09-19T03:59:00"/>
    <x v="0"/>
  </r>
  <r>
    <x v="3506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06"/>
    <d v="2014-09-12T10:00:00"/>
    <x v="0"/>
  </r>
  <r>
    <x v="3507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07"/>
    <d v="2015-08-28T22:30:00"/>
    <x v="1"/>
  </r>
  <r>
    <x v="350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08"/>
    <d v="2015-05-22T21:00:00"/>
    <x v="0"/>
  </r>
  <r>
    <x v="350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09"/>
    <d v="2015-03-16T16:11:56"/>
    <x v="0"/>
  </r>
  <r>
    <x v="351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0"/>
    <d v="2011-10-16T23:09:01"/>
    <x v="0"/>
  </r>
  <r>
    <x v="3511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1"/>
    <d v="2016-07-14T07:51:34"/>
    <x v="0"/>
  </r>
  <r>
    <x v="351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12"/>
    <d v="2016-08-06T15:45:32"/>
    <x v="0"/>
  </r>
  <r>
    <x v="3513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13"/>
    <d v="2015-12-13T18:44:57"/>
    <x v="0"/>
  </r>
  <r>
    <x v="3514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14"/>
    <d v="2014-09-26T16:18:55"/>
    <x v="0"/>
  </r>
  <r>
    <x v="3515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15"/>
    <d v="2017-04-18T19:13:39"/>
    <x v="0"/>
  </r>
  <r>
    <x v="351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16"/>
    <d v="2015-03-23T18:00:00"/>
    <x v="0"/>
  </r>
  <r>
    <x v="3517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17"/>
    <d v="2015-08-31T16:04:57"/>
    <x v="0"/>
  </r>
  <r>
    <x v="3518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18"/>
    <d v="2016-10-03T01:11:47"/>
    <x v="0"/>
  </r>
  <r>
    <x v="3519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19"/>
    <d v="2014-11-16T22:26:18"/>
    <x v="0"/>
  </r>
  <r>
    <x v="3520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20"/>
    <d v="2016-07-03T10:25:45"/>
    <x v="0"/>
  </r>
  <r>
    <x v="3521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21"/>
    <d v="2016-02-17T23:59:00"/>
    <x v="0"/>
  </r>
  <r>
    <x v="3522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22"/>
    <d v="2014-02-10T00:21:41"/>
    <x v="0"/>
  </r>
  <r>
    <x v="3523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23"/>
    <d v="2016-04-14T14:34:00"/>
    <x v="0"/>
  </r>
  <r>
    <x v="352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24"/>
    <d v="2015-06-28T15:09:30"/>
    <x v="0"/>
  </r>
  <r>
    <x v="3525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25"/>
    <d v="2016-05-20T14:08:22"/>
    <x v="0"/>
  </r>
  <r>
    <x v="352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26"/>
    <d v="2015-05-24T15:00:00"/>
    <x v="0"/>
  </r>
  <r>
    <x v="3527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27"/>
    <d v="2015-09-06T05:10:00"/>
    <x v="0"/>
  </r>
  <r>
    <x v="3528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28"/>
    <d v="2016-01-30T19:46:42"/>
    <x v="0"/>
  </r>
  <r>
    <x v="352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29"/>
    <d v="2013-10-09T08:18:07"/>
    <x v="0"/>
  </r>
  <r>
    <x v="3530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30"/>
    <d v="2017-03-06T13:00:00"/>
    <x v="0"/>
  </r>
  <r>
    <x v="3531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31"/>
    <d v="2014-11-22T13:13:54"/>
    <x v="0"/>
  </r>
  <r>
    <x v="3532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32"/>
    <d v="2015-05-28T20:05:00"/>
    <x v="0"/>
  </r>
  <r>
    <x v="353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33"/>
    <d v="2015-01-15T15:56:45"/>
    <x v="0"/>
  </r>
  <r>
    <x v="3534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34"/>
    <d v="2014-06-12T19:08:05"/>
    <x v="0"/>
  </r>
  <r>
    <x v="3535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35"/>
    <d v="2016-11-05T22:11:52"/>
    <x v="0"/>
  </r>
  <r>
    <x v="3536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36"/>
    <d v="2014-08-09T00:48:54"/>
    <x v="0"/>
  </r>
  <r>
    <x v="353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37"/>
    <d v="2014-12-08T23:21:27"/>
    <x v="0"/>
  </r>
  <r>
    <x v="353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38"/>
    <d v="2015-02-12T20:14:20"/>
    <x v="0"/>
  </r>
  <r>
    <x v="353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39"/>
    <d v="2015-10-15T20:22:38"/>
    <x v="0"/>
  </r>
  <r>
    <x v="35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40"/>
    <d v="2016-02-13T21:35:13"/>
    <x v="0"/>
  </r>
  <r>
    <x v="354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41"/>
    <d v="2015-04-27T15:42:10"/>
    <x v="0"/>
  </r>
  <r>
    <x v="354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42"/>
    <d v="2015-07-17T16:03:24"/>
    <x v="0"/>
  </r>
  <r>
    <x v="3543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43"/>
    <d v="2014-07-30T01:19:32"/>
    <x v="0"/>
  </r>
  <r>
    <x v="3544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44"/>
    <d v="2017-02-19T00:45:19"/>
    <x v="0"/>
  </r>
  <r>
    <x v="3545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5"/>
    <d v="2017-04-21T07:24:20"/>
    <x v="0"/>
  </r>
  <r>
    <x v="3546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6"/>
    <d v="2014-09-08T15:50:05"/>
    <x v="3"/>
  </r>
  <r>
    <x v="3547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7"/>
    <d v="2015-06-30T03:59:00"/>
    <x v="0"/>
  </r>
  <r>
    <x v="3548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8"/>
    <d v="2014-09-11T12:39:21"/>
    <x v="0"/>
  </r>
  <r>
    <x v="3549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9"/>
    <d v="2016-05-07T14:29:18"/>
    <x v="0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  <x v="0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  <x v="0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  <x v="0"/>
  </r>
  <r>
    <x v="3553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3"/>
    <d v="2014-09-02T01:10:22"/>
    <x v="0"/>
  </r>
  <r>
    <x v="355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4"/>
    <d v="2014-11-14T02:37:23"/>
    <x v="0"/>
  </r>
  <r>
    <x v="3555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5"/>
    <d v="2016-02-26T21:52:52"/>
    <x v="0"/>
  </r>
  <r>
    <x v="355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6"/>
    <d v="2014-08-17T19:58:18"/>
    <x v="0"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  <x v="0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  <x v="0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  <x v="0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  <x v="0"/>
  </r>
  <r>
    <x v="3561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1"/>
    <d v="2016-07-04T15:46:00"/>
    <x v="0"/>
  </r>
  <r>
    <x v="356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2"/>
    <d v="2015-02-07T21:42:19"/>
    <x v="0"/>
  </r>
  <r>
    <x v="3563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3"/>
    <d v="2015-11-27T21:40:04"/>
    <x v="0"/>
  </r>
  <r>
    <x v="3564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4"/>
    <d v="2016-11-02T21:31:32"/>
    <x v="0"/>
  </r>
  <r>
    <x v="3565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5"/>
    <d v="2015-03-05T20:27:00"/>
    <x v="0"/>
  </r>
  <r>
    <x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6"/>
    <d v="2016-02-25T10:57:14"/>
    <x v="0"/>
  </r>
  <r>
    <x v="3567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7"/>
    <d v="2014-12-31T17:05:38"/>
    <x v="0"/>
  </r>
  <r>
    <x v="3568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8"/>
    <d v="2016-03-14T14:35:29"/>
    <x v="0"/>
  </r>
  <r>
    <x v="356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69"/>
    <d v="2015-11-29T01:49:04"/>
    <x v="0"/>
  </r>
  <r>
    <x v="357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0"/>
    <d v="2014-08-14T23:27:00"/>
    <x v="0"/>
  </r>
  <r>
    <x v="35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1"/>
    <d v="2011-09-11T13:18:00"/>
    <x v="0"/>
  </r>
  <r>
    <x v="357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72"/>
    <d v="2015-12-19T10:46:30"/>
    <x v="0"/>
  </r>
  <r>
    <x v="357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73"/>
    <d v="2015-03-16T17:28:00"/>
    <x v="0"/>
  </r>
  <r>
    <x v="357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74"/>
    <d v="2016-04-23T10:16:40"/>
    <x v="0"/>
  </r>
  <r>
    <x v="3575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75"/>
    <d v="2014-07-02T16:29:55"/>
    <x v="0"/>
  </r>
  <r>
    <x v="3576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6"/>
    <d v="2016-03-24T22:39:13"/>
    <x v="0"/>
  </r>
  <r>
    <x v="357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7"/>
    <d v="2013-03-23T12:19:23"/>
    <x v="0"/>
  </r>
  <r>
    <x v="3578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8"/>
    <d v="2013-08-15T10:43:28"/>
    <x v="0"/>
  </r>
  <r>
    <x v="3579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9"/>
    <d v="2015-05-29T04:27:33"/>
    <x v="0"/>
  </r>
  <r>
    <x v="3580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80"/>
    <d v="2014-04-06T19:01:04"/>
    <x v="0"/>
  </r>
  <r>
    <x v="3581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81"/>
    <d v="2015-01-01T08:20:26"/>
    <x v="0"/>
  </r>
  <r>
    <x v="3582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82"/>
    <d v="2014-08-16T21:44:12"/>
    <x v="0"/>
  </r>
  <r>
    <x v="3583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3"/>
    <d v="2012-09-07T07:51:00"/>
    <x v="0"/>
  </r>
  <r>
    <x v="358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4"/>
    <d v="2016-08-05T00:10:33"/>
    <x v="0"/>
  </r>
  <r>
    <x v="3585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5"/>
    <d v="2017-03-27T04:36:00"/>
    <x v="0"/>
  </r>
  <r>
    <x v="358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6"/>
    <d v="2015-03-14T15:00:00"/>
    <x v="0"/>
  </r>
  <r>
    <x v="3587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7"/>
    <d v="2015-03-24T19:34:04"/>
    <x v="0"/>
  </r>
  <r>
    <x v="3588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8"/>
    <d v="2015-12-25T07:55:36"/>
    <x v="0"/>
  </r>
  <r>
    <x v="3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9"/>
    <d v="2016-03-23T11:52:07"/>
    <x v="0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  <x v="0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  <x v="0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  <x v="0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  <x v="0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  <x v="0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  <x v="0"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  <x v="0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  <x v="0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  <x v="0"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  <x v="0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  <x v="0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  <x v="0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  <x v="0"/>
  </r>
  <r>
    <x v="360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3"/>
    <d v="2016-06-28T16:01:26"/>
    <x v="0"/>
  </r>
  <r>
    <x v="3604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04"/>
    <d v="2015-11-14T23:00:00"/>
    <x v="0"/>
  </r>
  <r>
    <x v="3605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5"/>
    <d v="2016-03-06T23:55:31"/>
    <x v="0"/>
  </r>
  <r>
    <x v="3606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6"/>
    <d v="2013-09-13T17:56:20"/>
    <x v="0"/>
  </r>
  <r>
    <x v="3607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7"/>
    <d v="2016-10-02T18:04:46"/>
    <x v="0"/>
  </r>
  <r>
    <x v="3608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8"/>
    <d v="2015-02-28T20:17:35"/>
    <x v="0"/>
  </r>
  <r>
    <x v="360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9"/>
    <d v="2015-02-26T08:41:33"/>
    <x v="0"/>
  </r>
  <r>
    <x v="3610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10"/>
    <d v="2016-05-20T08:59:00"/>
    <x v="0"/>
  </r>
  <r>
    <x v="3611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1"/>
    <d v="2014-09-27T21:17:20"/>
    <x v="0"/>
  </r>
  <r>
    <x v="3612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2"/>
    <d v="2015-04-15T05:04:00"/>
    <x v="0"/>
  </r>
  <r>
    <x v="361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3"/>
    <d v="2015-05-13T20:45:12"/>
    <x v="0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  <x v="0"/>
  </r>
  <r>
    <x v="361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15"/>
    <d v="2015-04-02T16:36:22"/>
    <x v="0"/>
  </r>
  <r>
    <x v="3616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16"/>
    <d v="2014-01-28T15:10:27"/>
    <x v="0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7"/>
    <d v="2015-05-21T08:02:55"/>
    <x v="0"/>
  </r>
  <r>
    <x v="361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8"/>
    <d v="2015-04-12T02:12:42"/>
    <x v="0"/>
  </r>
  <r>
    <x v="3619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9"/>
    <d v="2014-04-30T16:51:20"/>
    <x v="0"/>
  </r>
  <r>
    <x v="362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20"/>
    <d v="2014-11-19T00:00:59"/>
    <x v="0"/>
  </r>
  <r>
    <x v="36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21"/>
    <d v="2015-02-18T03:26:31"/>
    <x v="0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  <x v="0"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  <x v="0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  <x v="0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  <x v="0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  <x v="0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  <x v="0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  <x v="0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  <x v="0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  <x v="0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  <x v="0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  <x v="0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  <x v="0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  <x v="0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  <x v="0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  <x v="0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  <x v="0"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  <x v="0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  <x v="0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  <x v="0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  <x v="0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  <x v="0"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  <x v="0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  <x v="0"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  <x v="0"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  <x v="0"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  <x v="0"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  <x v="0"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  <x v="0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  <x v="0"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  <x v="0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  <x v="0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  <x v="0"/>
  </r>
  <r>
    <x v="3654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  <x v="0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  <x v="0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  <x v="0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  <x v="0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  <x v="0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  <x v="0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  <x v="0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  <x v="0"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  <x v="0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  <x v="0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  <x v="0"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  <x v="0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  <x v="0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  <x v="0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  <x v="0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  <x v="0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  <x v="0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  <x v="0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  <x v="0"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  <x v="0"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  <x v="0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  <x v="0"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  <x v="0"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  <x v="0"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  <x v="0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  <x v="0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  <x v="0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  <x v="0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  <x v="0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  <x v="0"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  <x v="0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  <x v="0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  <x v="0"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  <x v="0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  <x v="0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  <x v="3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  <x v="0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  <x v="0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  <x v="0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  <x v="0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  <x v="0"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  <x v="0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  <x v="0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  <x v="0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  <x v="0"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  <x v="0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  <x v="0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  <x v="0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  <x v="0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  <x v="0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  <x v="0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  <x v="0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  <x v="0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  <x v="0"/>
  </r>
  <r>
    <x v="3708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  <x v="0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  <x v="0"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  <x v="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  <x v="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  <x v="0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  <x v="0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  <x v="0"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  <x v="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  <x v="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  <x v="0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  <x v="0"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  <x v="0"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  <x v="0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  <x v="0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  <x v="0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  <x v="0"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  <x v="0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  <x v="0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  <x v="0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  <x v="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  <x v="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  <x v="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  <x v="0"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  <x v="0"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  <x v="0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  <x v="0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  <x v="0"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  <x v="0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  <x v="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  <x v="0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  <x v="0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  <x v="0"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  <x v="0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  <x v="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  <x v="0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  <x v="0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  <x v="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  <x v="0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  <x v="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  <x v="0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  <x v="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  <x v="0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  <x v="0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  <x v="0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  <x v="0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  <x v="0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  <x v="0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  <x v="0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  <x v="0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  <x v="0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  <x v="0"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  <x v="0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  <x v="0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  <x v="0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  <x v="0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  <x v="0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  <x v="0"/>
  </r>
  <r>
    <x v="3765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  <x v="0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  <x v="0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  <x v="0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  <x v="0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  <x v="0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  <x v="0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  <x v="0"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  <x v="0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  <x v="0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  <x v="0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  <x v="0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  <x v="0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  <x v="0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  <x v="0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  <x v="0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  <x v="0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  <x v="0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  <x v="0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  <x v="0"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  <x v="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  <x v="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  <x v="0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  <x v="0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  <x v="0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  <x v="0"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  <x v="0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  <x v="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  <x v="0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  <x v="0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  <x v="0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  <x v="0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  <x v="0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  <x v="0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  <x v="0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  <x v="0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  <x v="0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  <x v="0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  <x v="0"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  <x v="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  <x v="0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  <x v="0"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  <x v="0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  <x v="0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  <x v="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  <x v="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  <x v="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  <x v="0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  <x v="0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  <x v="0"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  <x v="0"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  <x v="0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  <x v="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  <x v="0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  <x v="0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  <x v="0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  <x v="0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  <x v="0"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  <x v="0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  <x v="0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  <x v="0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  <x v="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  <x v="0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  <x v="0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  <x v="0"/>
  </r>
  <r>
    <x v="382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  <x v="0"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  <x v="0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  <x v="0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  <x v="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  <x v="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  <x v="0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  <x v="0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  <x v="0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  <x v="0"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  <x v="0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  <x v="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  <x v="0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  <x v="0"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  <x v="0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  <x v="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  <x v="0"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  <x v="0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  <x v="0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  <x v="0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  <x v="0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  <x v="0"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  <x v="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  <x v="0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  <x v="0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  <x v="0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  <x v="0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  <x v="0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  <x v="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  <x v="0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  <x v="0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  <x v="0"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  <x v="0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  <x v="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  <x v="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  <x v="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  <x v="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  <x v="0"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  <x v="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  <x v="0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  <x v="0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  <x v="0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  <x v="0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  <x v="0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  <x v="0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  <x v="0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  <x v="0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  <x v="0"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  <x v="0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  <x v="0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  <x v="0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  <x v="0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  <x v="0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  <x v="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  <x v="0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  <x v="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  <x v="0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  <x v="0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  <x v="0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  <x v="0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  <x v="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  <x v="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  <x v="0"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  <x v="0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  <x v="0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  <x v="0"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  <x v="0"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  <x v="0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  <x v="0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  <x v="0"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  <x v="0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  <x v="0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  <x v="0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  <x v="0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  <x v="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  <x v="0"/>
  </r>
  <r>
    <x v="3904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  <x v="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  <x v="0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  <x v="0"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  <x v="0"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  <x v="0"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  <x v="0"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  <x v="0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  <x v="0"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  <x v="0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  <x v="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  <x v="0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  <x v="0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  <x v="0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  <x v="0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  <x v="0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  <x v="0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  <x v="0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  <x v="0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  <x v="0"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  <x v="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  <x v="0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  <x v="0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  <x v="0"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  <x v="0"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  <x v="0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  <x v="0"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  <x v="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  <x v="0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  <x v="0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  <x v="0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  <x v="0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  <x v="0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  <x v="0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  <x v="0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  <x v="0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  <x v="0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  <x v="0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  <x v="0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  <x v="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  <x v="0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  <x v="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  <x v="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  <x v="0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  <x v="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  <x v="0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  <x v="0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  <x v="0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  <x v="0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  <x v="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  <x v="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  <x v="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  <x v="0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  <x v="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  <x v="0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  <x v="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  <x v="0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  <x v="0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  <x v="0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  <x v="0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  <x v="0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  <x v="0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  <x v="0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  <x v="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  <x v="0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  <x v="0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  <x v="0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  <x v="0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  <x v="0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  <x v="0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  <x v="0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  <x v="0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  <x v="0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  <x v="0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  <x v="0"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  <x v="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  <x v="0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  <x v="0"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  <x v="0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  <x v="0"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  <x v="0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  <x v="0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  <x v="0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  <x v="0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  <x v="0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  <x v="0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  <x v="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  <x v="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  <x v="0"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  <x v="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  <x v="0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  <x v="0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  <x v="0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  <x v="0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  <x v="0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  <x v="0"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  <x v="0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  <x v="0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  <x v="0"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  <x v="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  <x v="0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  <x v="0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  <x v="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  <x v="0"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  <x v="0"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  <x v="0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  <x v="0"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  <x v="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  <x v="0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  <x v="0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  <x v="0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  <x v="0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  <x v="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  <x v="0"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  <x v="0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  <x v="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  <x v="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  <x v="0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  <x v="0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  <x v="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  <x v="0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  <x v="0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  <x v="0"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  <x v="0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  <x v="0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  <x v="0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  <x v="0"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  <x v="0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  <x v="0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  <x v="0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  <x v="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  <x v="0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  <x v="0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  <x v="0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  <x v="0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  <x v="0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  <x v="0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  <x v="0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  <x v="0"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  <x v="0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  <x v="0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  <x v="0"/>
  </r>
  <r>
    <x v="404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  <x v="0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  <x v="0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  <x v="0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  <x v="0"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  <x v="0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  <x v="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  <x v="0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  <x v="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  <x v="0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  <x v="0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  <x v="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  <x v="0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  <x v="0"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  <x v="0"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  <x v="0"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  <x v="0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  <x v="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  <x v="0"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  <x v="0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  <x v="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  <x v="0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  <x v="0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  <x v="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  <x v="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  <x v="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  <x v="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  <x v="3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  <x v="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  <x v="3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  <x v="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  <x v="0"/>
  </r>
  <r>
    <x v="407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  <x v="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  <x v="0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  <x v="0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  <x v="0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  <x v="0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  <x v="0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  <x v="0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  <x v="0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  <x v="0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  <x v="0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  <x v="0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  <x v="0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  <x v="0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  <x v="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  <x v="0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  <x v="0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  <x v="0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  <x v="0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  <x v="0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  <x v="0"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  <x v="0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  <x v="0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  <x v="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  <x v="0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  <x v="0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  <x v="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  <x v="0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  <x v="0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  <x v="0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  <x v="0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  <x v="0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  <x v="0"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  <x v="0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  <x v="0"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  <x v="0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  <x v="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  <x v="0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  <x v="0"/>
  </r>
  <r>
    <x v="4114"/>
    <m/>
    <m/>
    <m/>
    <m/>
    <x v="4"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15635-9916-4366-BBFC-F15B7590510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>
      <items count="4116">
        <item x="623"/>
        <item x="529"/>
        <item x="2654"/>
        <item x="687"/>
        <item x="143"/>
        <item x="1250"/>
        <item x="795"/>
        <item x="762"/>
        <item x="1401"/>
        <item x="2571"/>
        <item x="1548"/>
        <item x="1006"/>
        <item x="165"/>
        <item x="1058"/>
        <item x="997"/>
        <item x="1813"/>
        <item x="602"/>
        <item x="2086"/>
        <item x="255"/>
        <item x="2209"/>
        <item x="1900"/>
        <item x="409"/>
        <item x="2749"/>
        <item x="1735"/>
        <item x="218"/>
        <item x="2461"/>
        <item x="1927"/>
        <item x="368"/>
        <item x="600"/>
        <item x="1370"/>
        <item x="1309"/>
        <item x="3488"/>
        <item x="297"/>
        <item x="1101"/>
        <item x="1431"/>
        <item x="2012"/>
        <item x="794"/>
        <item x="200"/>
        <item x="1609"/>
        <item x="249"/>
        <item x="1875"/>
        <item x="1908"/>
        <item x="418"/>
        <item x="267"/>
        <item x="1909"/>
        <item x="1015"/>
        <item x="774"/>
        <item x="1097"/>
        <item x="1797"/>
        <item x="606"/>
        <item x="2598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3"/>
        <item x="2621"/>
        <item x="1313"/>
        <item x="2706"/>
        <item x="2051"/>
        <item x="2154"/>
        <item x="2020"/>
        <item x="570"/>
        <item x="2107"/>
        <item x="1327"/>
        <item x="2956"/>
        <item x="2675"/>
        <item x="2089"/>
        <item x="957"/>
        <item x="1647"/>
        <item x="1382"/>
        <item x="923"/>
        <item x="2672"/>
        <item x="1381"/>
        <item x="1120"/>
        <item x="2273"/>
        <item x="2887"/>
        <item x="2707"/>
        <item x="1992"/>
        <item x="2736"/>
        <item x="1427"/>
        <item x="2040"/>
        <item x="1181"/>
        <item x="1404"/>
        <item x="873"/>
        <item x="2145"/>
        <item x="2596"/>
        <item x="1737"/>
        <item x="1173"/>
        <item x="871"/>
        <item x="1369"/>
        <item x="1786"/>
        <item x="1999"/>
        <item x="1091"/>
        <item x="1137"/>
        <item x="914"/>
        <item x="1512"/>
        <item x="2568"/>
        <item x="1334"/>
        <item x="1232"/>
        <item x="1049"/>
        <item x="1428"/>
        <item x="3518"/>
        <item x="3632"/>
        <item x="3704"/>
        <item x="3023"/>
        <item x="3705"/>
        <item x="3211"/>
        <item x="2138"/>
        <item x="2985"/>
        <item x="1947"/>
        <item x="3706"/>
        <item x="3707"/>
        <item x="3708"/>
        <item x="874"/>
        <item x="3709"/>
        <item x="3710"/>
        <item x="2755"/>
        <item x="3711"/>
        <item x="3712"/>
        <item x="1205"/>
        <item x="2676"/>
        <item x="3713"/>
        <item x="2183"/>
        <item x="3519"/>
        <item x="3714"/>
        <item x="1847"/>
        <item x="2808"/>
        <item x="3092"/>
        <item x="3715"/>
        <item x="3342"/>
        <item x="3158"/>
        <item x="282"/>
        <item x="3041"/>
        <item x="3382"/>
        <item x="2792"/>
        <item x="3332"/>
        <item x="3181"/>
        <item x="1973"/>
        <item x="3555"/>
        <item x="3716"/>
        <item x="3520"/>
        <item x="3717"/>
        <item x="3575"/>
        <item x="2724"/>
        <item x="3718"/>
        <item x="2559"/>
        <item x="3719"/>
        <item x="1564"/>
        <item x="3493"/>
        <item x="2819"/>
        <item x="2624"/>
        <item x="2820"/>
        <item x="3633"/>
        <item x="3720"/>
        <item x="3721"/>
        <item x="3722"/>
        <item x="2180"/>
        <item x="3723"/>
        <item x="2994"/>
        <item x="3724"/>
        <item x="2971"/>
        <item x="2760"/>
        <item x="2505"/>
        <item x="3725"/>
        <item x="1240"/>
        <item x="3266"/>
        <item x="1783"/>
        <item x="3726"/>
        <item x="2464"/>
        <item x="3727"/>
        <item x="2805"/>
        <item x="3291"/>
        <item x="2906"/>
        <item x="3467"/>
        <item x="3728"/>
        <item x="3605"/>
        <item x="3729"/>
        <item x="2111"/>
        <item x="2885"/>
        <item x="2868"/>
        <item x="3730"/>
        <item x="2049"/>
        <item x="2774"/>
        <item x="3731"/>
        <item x="2494"/>
        <item x="50"/>
        <item x="2179"/>
        <item x="3732"/>
        <item x="1816"/>
        <item x="3733"/>
        <item x="3734"/>
        <item x="1541"/>
        <item x="1775"/>
        <item x="3634"/>
        <item x="3456"/>
        <item x="3635"/>
        <item x="3521"/>
        <item x="304"/>
        <item x="610"/>
        <item x="3138"/>
        <item x="770"/>
        <item x="2791"/>
        <item x="3735"/>
        <item x="3058"/>
        <item x="3736"/>
        <item x="3737"/>
        <item x="3738"/>
        <item x="2910"/>
        <item x="3739"/>
        <item x="3740"/>
        <item x="3741"/>
        <item x="3243"/>
        <item x="3742"/>
        <item x="3097"/>
        <item x="3743"/>
        <item x="2759"/>
        <item x="3744"/>
        <item x="3745"/>
        <item x="3292"/>
        <item x="3746"/>
        <item x="2904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4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6"/>
        <item x="215"/>
        <item x="605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7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8"/>
        <item x="2732"/>
        <item x="3018"/>
        <item x="2963"/>
        <item x="3563"/>
        <item x="3049"/>
        <item x="3747"/>
        <item x="2530"/>
        <item x="3748"/>
        <item x="3436"/>
        <item x="2746"/>
        <item x="2618"/>
        <item x="3749"/>
        <item x="3066"/>
        <item x="3606"/>
        <item x="3750"/>
        <item x="3751"/>
        <item x="1942"/>
        <item x="3752"/>
        <item x="3576"/>
        <item x="3753"/>
        <item x="932"/>
        <item x="3522"/>
        <item x="3275"/>
        <item x="3617"/>
        <item x="2481"/>
        <item x="3577"/>
        <item x="3177"/>
        <item x="3314"/>
        <item x="2768"/>
        <item x="3754"/>
        <item x="2696"/>
        <item x="3397"/>
        <item x="3178"/>
        <item x="3322"/>
        <item x="3234"/>
        <item x="3755"/>
        <item x="2446"/>
        <item x="3424"/>
        <item x="3425"/>
        <item x="3756"/>
        <item x="3757"/>
        <item x="2204"/>
        <item x="3636"/>
        <item x="3042"/>
        <item x="3189"/>
        <item x="1259"/>
        <item x="3758"/>
        <item x="3759"/>
        <item x="3268"/>
        <item x="946"/>
        <item x="3036"/>
        <item x="2425"/>
        <item x="3637"/>
        <item x="3760"/>
        <item x="1191"/>
        <item x="3761"/>
        <item x="3762"/>
        <item x="1194"/>
        <item x="866"/>
        <item x="1958"/>
        <item x="3523"/>
        <item x="883"/>
        <item x="3030"/>
        <item x="805"/>
        <item x="3293"/>
        <item x="3763"/>
        <item x="3764"/>
        <item x="2947"/>
        <item x="3765"/>
        <item x="3766"/>
        <item x="3767"/>
        <item x="3768"/>
        <item x="3371"/>
        <item x="3769"/>
        <item x="3638"/>
        <item x="3376"/>
        <item x="1565"/>
        <item x="1933"/>
        <item x="2946"/>
        <item x="3770"/>
        <item x="2932"/>
        <item x="3093"/>
        <item x="2810"/>
        <item x="3262"/>
        <item x="2911"/>
        <item x="2558"/>
        <item x="2766"/>
        <item x="3524"/>
        <item x="3771"/>
        <item x="3027"/>
        <item x="3494"/>
        <item x="921"/>
        <item x="3278"/>
        <item x="344"/>
        <item x="3772"/>
        <item x="2960"/>
        <item x="3773"/>
        <item x="1612"/>
        <item x="1149"/>
        <item x="1129"/>
        <item x="1417"/>
        <item x="1003"/>
        <item x="1352"/>
        <item x="607"/>
        <item x="1994"/>
        <item x="714"/>
        <item x="2165"/>
        <item x="2054"/>
        <item x="1374"/>
        <item x="1330"/>
        <item x="589"/>
        <item x="1901"/>
        <item x="493"/>
        <item x="1860"/>
        <item x="1345"/>
        <item x="1723"/>
        <item x="524"/>
        <item x="2670"/>
        <item x="3639"/>
        <item x="3412"/>
        <item x="3640"/>
        <item x="3216"/>
        <item x="3561"/>
        <item x="547"/>
        <item x="3263"/>
        <item x="3774"/>
        <item x="3552"/>
        <item x="3220"/>
        <item x="3356"/>
        <item x="1357"/>
        <item x="3775"/>
        <item x="3077"/>
        <item x="2126"/>
        <item x="3776"/>
        <item x="2973"/>
        <item x="2147"/>
        <item x="3777"/>
        <item x="3294"/>
        <item x="3490"/>
        <item x="3255"/>
        <item x="3778"/>
        <item x="3221"/>
        <item x="3641"/>
        <item x="3779"/>
        <item x="3642"/>
        <item x="3780"/>
        <item x="2915"/>
        <item x="3453"/>
        <item x="3035"/>
        <item x="3110"/>
        <item x="3781"/>
        <item x="2803"/>
        <item x="3185"/>
        <item x="2894"/>
        <item x="3643"/>
        <item x="3525"/>
        <item x="3486"/>
        <item x="3001"/>
        <item x="3644"/>
        <item x="3782"/>
        <item x="3783"/>
        <item x="3645"/>
        <item x="3509"/>
        <item x="3784"/>
        <item x="3247"/>
        <item x="1618"/>
        <item x="2837"/>
        <item x="3646"/>
        <item x="2939"/>
        <item x="3235"/>
        <item x="2908"/>
        <item x="3089"/>
        <item x="3398"/>
        <item x="2735"/>
        <item x="3564"/>
        <item x="3457"/>
        <item x="2435"/>
        <item x="3372"/>
        <item x="3139"/>
        <item x="3040"/>
        <item x="3785"/>
        <item x="2605"/>
        <item x="3786"/>
        <item x="3054"/>
        <item x="3526"/>
        <item x="3787"/>
        <item x="2113"/>
        <item x="3569"/>
        <item x="3788"/>
        <item x="3789"/>
        <item x="3790"/>
        <item x="571"/>
        <item x="3791"/>
        <item x="3792"/>
        <item x="3793"/>
        <item x="3240"/>
        <item x="3794"/>
        <item x="3647"/>
        <item x="2849"/>
        <item x="2886"/>
        <item x="2806"/>
        <item x="3795"/>
        <item x="3796"/>
        <item x="3797"/>
        <item x="1254"/>
        <item x="3164"/>
        <item x="3798"/>
        <item x="2802"/>
        <item x="3527"/>
        <item x="2522"/>
        <item x="3799"/>
        <item x="2207"/>
        <item x="3648"/>
        <item x="3618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6"/>
        <item x="340"/>
        <item x="1549"/>
        <item x="77"/>
        <item x="252"/>
        <item x="615"/>
        <item x="671"/>
        <item x="431"/>
        <item x="281"/>
        <item x="1544"/>
        <item x="2075"/>
        <item x="3154"/>
        <item x="3014"/>
        <item x="2520"/>
        <item x="2400"/>
        <item x="1948"/>
        <item x="3556"/>
        <item x="1177"/>
        <item x="2524"/>
        <item x="187"/>
        <item x="321"/>
        <item x="613"/>
        <item x="661"/>
        <item x="2961"/>
        <item x="3479"/>
        <item x="2407"/>
        <item x="2108"/>
        <item x="575"/>
        <item x="2272"/>
        <item x="769"/>
        <item x="424"/>
        <item x="3650"/>
        <item x="3260"/>
        <item x="2850"/>
        <item x="353"/>
        <item x="2630"/>
        <item x="3801"/>
        <item x="1390"/>
        <item x="530"/>
        <item x="66"/>
        <item x="1717"/>
        <item x="2892"/>
        <item x="2174"/>
        <item x="227"/>
        <item x="2606"/>
        <item x="2564"/>
        <item x="3651"/>
        <item x="1754"/>
        <item x="510"/>
        <item x="74"/>
        <item x="2757"/>
        <item x="985"/>
        <item x="1218"/>
        <item x="2439"/>
        <item x="2695"/>
        <item x="2380"/>
        <item x="3802"/>
        <item x="147"/>
        <item x="767"/>
        <item x="3236"/>
        <item x="3803"/>
        <item x="239"/>
        <item x="3115"/>
        <item x="2977"/>
        <item x="1771"/>
        <item x="2137"/>
        <item x="2512"/>
        <item x="2832"/>
        <item x="3162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8"/>
        <item x="3806"/>
        <item x="1691"/>
        <item x="3807"/>
        <item x="2999"/>
        <item x="3808"/>
        <item x="2017"/>
        <item x="3809"/>
        <item x="3528"/>
        <item x="3279"/>
        <item x="3370"/>
        <item x="2798"/>
        <item x="3007"/>
        <item x="1383"/>
        <item x="3442"/>
        <item x="3619"/>
        <item x="2765"/>
        <item x="2318"/>
        <item x="2299"/>
        <item x="2519"/>
        <item x="1776"/>
        <item x="2334"/>
        <item x="2401"/>
        <item x="910"/>
        <item x="2144"/>
        <item x="1867"/>
        <item x="1951"/>
        <item x="533"/>
        <item x="864"/>
        <item x="1695"/>
        <item x="1600"/>
        <item x="798"/>
        <item x="498"/>
        <item x="706"/>
        <item x="1475"/>
        <item x="1320"/>
        <item x="1179"/>
        <item x="1766"/>
        <item x="1774"/>
        <item x="992"/>
        <item x="1597"/>
        <item x="1075"/>
        <item x="1499"/>
        <item x="801"/>
        <item x="1278"/>
        <item x="1238"/>
        <item x="1287"/>
        <item x="2046"/>
        <item x="2319"/>
        <item x="2393"/>
        <item x="1729"/>
        <item x="2193"/>
        <item x="1268"/>
        <item x="839"/>
        <item x="1854"/>
        <item x="2640"/>
        <item x="2723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2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03"/>
        <item x="2839"/>
        <item x="1201"/>
        <item x="978"/>
        <item x="1648"/>
        <item x="1373"/>
        <item x="2840"/>
        <item x="248"/>
        <item x="2098"/>
        <item x="2639"/>
        <item x="2227"/>
        <item x="1991"/>
        <item x="1280"/>
        <item x="1682"/>
        <item x="3124"/>
        <item x="3008"/>
        <item x="3160"/>
        <item x="1625"/>
        <item x="3315"/>
        <item x="2557"/>
        <item x="2222"/>
        <item x="3295"/>
        <item x="2320"/>
        <item x="3232"/>
        <item x="2818"/>
        <item x="3226"/>
        <item x="3318"/>
        <item x="2501"/>
        <item x="3810"/>
        <item x="2185"/>
        <item x="2156"/>
        <item x="3227"/>
        <item x="2551"/>
        <item x="3094"/>
        <item x="3377"/>
        <item x="2833"/>
        <item x="1904"/>
        <item x="3454"/>
        <item x="2492"/>
        <item x="2957"/>
        <item x="3811"/>
        <item x="3205"/>
        <item x="1739"/>
        <item x="3068"/>
        <item x="2891"/>
        <item x="1720"/>
        <item x="2972"/>
        <item x="859"/>
        <item x="2982"/>
        <item x="1485"/>
        <item x="3812"/>
        <item x="3213"/>
        <item x="2863"/>
        <item x="3446"/>
        <item x="3813"/>
        <item x="3165"/>
        <item x="3012"/>
        <item x="3024"/>
        <item x="2979"/>
        <item x="3814"/>
        <item x="3815"/>
        <item x="3816"/>
        <item x="2660"/>
        <item x="3076"/>
        <item x="3817"/>
        <item x="3378"/>
        <item x="1921"/>
        <item x="3818"/>
        <item x="2782"/>
        <item x="3819"/>
        <item x="3379"/>
        <item x="2978"/>
        <item x="3142"/>
        <item x="3820"/>
        <item x="1216"/>
        <item x="1042"/>
        <item x="2814"/>
        <item x="2815"/>
        <item x="3013"/>
        <item x="3821"/>
        <item x="3822"/>
        <item x="2047"/>
        <item x="3823"/>
        <item x="2804"/>
        <item x="3053"/>
        <item x="2141"/>
        <item x="3081"/>
        <item x="2081"/>
        <item x="3282"/>
        <item x="3824"/>
        <item x="3335"/>
        <item x="3426"/>
        <item x="3336"/>
        <item x="2066"/>
        <item x="2243"/>
        <item x="2534"/>
        <item x="2856"/>
        <item x="935"/>
        <item x="1715"/>
        <item x="2857"/>
        <item x="3825"/>
        <item x="2697"/>
        <item x="2875"/>
        <item x="2130"/>
        <item x="428"/>
        <item x="421"/>
        <item x="3064"/>
        <item x="949"/>
        <item x="466"/>
        <item x="2426"/>
        <item x="2930"/>
        <item x="2415"/>
        <item x="425"/>
        <item x="330"/>
        <item x="204"/>
        <item x="2515"/>
        <item x="2777"/>
        <item x="2418"/>
        <item x="2851"/>
        <item x="1977"/>
        <item x="1387"/>
        <item x="3107"/>
        <item x="541"/>
        <item x="1761"/>
        <item x="2933"/>
        <item x="922"/>
        <item x="2748"/>
        <item x="2866"/>
        <item x="1651"/>
        <item x="1582"/>
        <item x="2397"/>
        <item x="86"/>
        <item x="292"/>
        <item x="2106"/>
        <item x="3495"/>
        <item x="3607"/>
        <item x="269"/>
        <item x="3108"/>
        <item x="1936"/>
        <item x="1678"/>
        <item x="942"/>
        <item x="3826"/>
        <item x="2008"/>
        <item x="3399"/>
        <item x="2949"/>
        <item x="2702"/>
        <item x="451"/>
        <item x="1209"/>
        <item x="2503"/>
        <item x="3225"/>
        <item x="3228"/>
        <item x="231"/>
        <item x="620"/>
        <item x="419"/>
        <item x="1138"/>
        <item x="1570"/>
        <item x="1481"/>
        <item x="401"/>
        <item x="51"/>
        <item x="2928"/>
        <item x="557"/>
        <item x="2912"/>
        <item x="944"/>
        <item x="2941"/>
        <item x="3197"/>
        <item x="1"/>
        <item x="786"/>
        <item x="1524"/>
        <item x="2921"/>
        <item x="1594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6"/>
        <item x="952"/>
        <item x="1186"/>
        <item x="1161"/>
        <item x="2336"/>
        <item x="1792"/>
        <item x="2552"/>
        <item x="2913"/>
        <item x="3827"/>
        <item x="3506"/>
        <item x="793"/>
        <item x="3565"/>
        <item x="2883"/>
        <item x="3828"/>
        <item x="3652"/>
        <item x="2950"/>
        <item x="3829"/>
        <item x="3830"/>
        <item x="3831"/>
        <item x="3832"/>
        <item x="3475"/>
        <item x="3833"/>
        <item x="3834"/>
        <item x="3835"/>
        <item x="3836"/>
        <item x="3837"/>
        <item x="3838"/>
        <item x="3283"/>
        <item x="3839"/>
        <item x="2984"/>
        <item x="3840"/>
        <item x="835"/>
        <item x="3180"/>
        <item x="1165"/>
        <item x="3057"/>
        <item x="3323"/>
        <item x="2434"/>
        <item x="3214"/>
        <item x="3841"/>
        <item x="3272"/>
        <item x="3510"/>
        <item x="1424"/>
        <item x="3311"/>
        <item x="173"/>
        <item x="897"/>
        <item x="3310"/>
        <item x="2528"/>
        <item x="1962"/>
        <item x="3491"/>
        <item x="3248"/>
        <item x="2751"/>
        <item x="3842"/>
        <item x="2331"/>
        <item x="3480"/>
        <item x="3843"/>
        <item x="959"/>
        <item x="2239"/>
        <item x="3579"/>
        <item x="3406"/>
        <item x="3443"/>
        <item x="3326"/>
        <item x="1458"/>
        <item x="339"/>
        <item x="1802"/>
        <item x="3309"/>
        <item x="1966"/>
        <item x="3413"/>
        <item x="3136"/>
        <item x="3331"/>
        <item x="2739"/>
        <item x="2916"/>
        <item x="1568"/>
        <item x="2122"/>
        <item x="3009"/>
        <item x="3844"/>
        <item x="2497"/>
        <item x="3324"/>
        <item x="2896"/>
        <item x="3653"/>
        <item x="265"/>
        <item x="3570"/>
        <item x="3529"/>
        <item x="3261"/>
        <item x="2997"/>
        <item x="3176"/>
        <item x="3102"/>
        <item x="3580"/>
        <item x="3845"/>
        <item x="3388"/>
        <item x="3846"/>
        <item x="3496"/>
        <item x="2740"/>
        <item x="3847"/>
        <item x="3511"/>
        <item x="2611"/>
        <item x="3654"/>
        <item x="3447"/>
        <item x="3497"/>
        <item x="3848"/>
        <item x="2118"/>
        <item x="3455"/>
        <item x="3655"/>
        <item x="3276"/>
        <item x="2880"/>
        <item x="731"/>
        <item x="3073"/>
        <item x="3581"/>
        <item x="3849"/>
        <item x="3850"/>
        <item x="3851"/>
        <item x="2989"/>
        <item x="3852"/>
        <item x="3145"/>
        <item x="2650"/>
        <item x="3853"/>
        <item x="3204"/>
        <item x="3198"/>
        <item x="2898"/>
        <item x="3854"/>
        <item x="2394"/>
        <item x="3284"/>
        <item x="2817"/>
        <item x="2987"/>
        <item x="3855"/>
        <item x="3021"/>
        <item x="3359"/>
        <item x="3856"/>
        <item x="2245"/>
        <item x="3857"/>
        <item x="3360"/>
        <item x="3858"/>
        <item x="3859"/>
        <item x="1845"/>
        <item x="1587"/>
        <item x="2379"/>
        <item x="2338"/>
        <item x="3468"/>
        <item x="3146"/>
        <item x="3427"/>
        <item x="3860"/>
        <item x="3383"/>
        <item x="2411"/>
        <item x="2610"/>
        <item x="3530"/>
        <item x="3861"/>
        <item x="3582"/>
        <item x="1486"/>
        <item x="1027"/>
        <item x="3600"/>
        <item x="3327"/>
        <item x="3134"/>
        <item x="360"/>
        <item x="561"/>
        <item x="845"/>
        <item x="761"/>
        <item x="1480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4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4"/>
        <item x="3050"/>
        <item x="1928"/>
        <item x="3862"/>
        <item x="2112"/>
        <item x="3414"/>
        <item x="3863"/>
        <item x="3864"/>
        <item x="3337"/>
        <item x="3087"/>
        <item x="3865"/>
        <item x="2954"/>
        <item x="3866"/>
        <item x="3867"/>
        <item x="2998"/>
        <item x="3868"/>
        <item x="2918"/>
        <item x="1683"/>
        <item x="3571"/>
        <item x="2003"/>
        <item x="1842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2"/>
        <item x="2287"/>
        <item x="1285"/>
        <item x="737"/>
        <item x="367"/>
        <item x="540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8"/>
        <item x="2591"/>
        <item x="1321"/>
        <item x="1941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4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11"/>
        <item x="2163"/>
        <item x="1190"/>
        <item x="2691"/>
        <item x="2261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47"/>
        <item x="157"/>
        <item x="1045"/>
        <item x="2781"/>
        <item x="904"/>
        <item x="1675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69"/>
        <item x="163"/>
        <item x="886"/>
        <item x="741"/>
        <item x="1039"/>
        <item x="1067"/>
        <item x="237"/>
        <item x="2060"/>
        <item x="889"/>
        <item x="2577"/>
        <item x="682"/>
        <item x="1593"/>
        <item x="925"/>
        <item x="750"/>
        <item x="2085"/>
        <item x="1304"/>
        <item x="649"/>
        <item x="3106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9"/>
        <item x="3116"/>
        <item x="3481"/>
        <item x="3476"/>
        <item x="3206"/>
        <item x="3872"/>
        <item x="3657"/>
        <item x="3558"/>
        <item x="2823"/>
        <item x="3132"/>
        <item x="3658"/>
        <item x="2463"/>
        <item x="3873"/>
        <item x="3251"/>
        <item x="3566"/>
        <item x="2719"/>
        <item x="3603"/>
        <item x="2976"/>
        <item x="3400"/>
        <item x="3148"/>
        <item x="2077"/>
        <item x="3874"/>
        <item x="3875"/>
        <item x="2743"/>
        <item x="3312"/>
        <item x="3876"/>
        <item x="2756"/>
        <item x="1087"/>
        <item x="3877"/>
        <item x="2458"/>
        <item x="819"/>
        <item x="3482"/>
        <item x="3188"/>
        <item x="2455"/>
        <item x="2599"/>
        <item x="2995"/>
        <item x="3659"/>
        <item x="1886"/>
        <item x="3878"/>
        <item x="3879"/>
        <item x="3880"/>
        <item x="3881"/>
        <item x="3882"/>
        <item x="3199"/>
        <item x="3883"/>
        <item x="3884"/>
        <item x="3660"/>
        <item x="3620"/>
        <item x="3885"/>
        <item x="3886"/>
        <item x="3477"/>
        <item x="2048"/>
        <item x="3033"/>
        <item x="3887"/>
        <item x="3888"/>
        <item x="3889"/>
        <item x="3890"/>
        <item x="521"/>
        <item x="1256"/>
        <item x="2410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3"/>
        <item x="3583"/>
        <item x="3285"/>
        <item x="3891"/>
        <item x="3029"/>
        <item x="3306"/>
        <item x="3892"/>
        <item x="2790"/>
        <item x="3893"/>
        <item x="2405"/>
        <item x="3131"/>
        <item x="3380"/>
        <item x="3894"/>
        <item x="2718"/>
        <item x="3895"/>
        <item x="3896"/>
        <item x="3661"/>
        <item x="3246"/>
        <item x="3584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7"/>
        <item x="3452"/>
        <item x="3531"/>
        <item x="3897"/>
        <item x="3662"/>
        <item x="2855"/>
        <item x="3898"/>
        <item x="3237"/>
        <item x="3004"/>
        <item x="3122"/>
        <item x="3899"/>
        <item x="1820"/>
        <item x="3900"/>
        <item x="3901"/>
        <item x="3902"/>
        <item x="2529"/>
        <item x="3135"/>
        <item x="3353"/>
        <item x="3296"/>
        <item x="3155"/>
        <item x="3222"/>
        <item x="3903"/>
        <item x="3172"/>
        <item x="3532"/>
        <item x="3137"/>
        <item x="960"/>
        <item x="2801"/>
        <item x="1422"/>
        <item x="3904"/>
        <item x="1714"/>
        <item x="3186"/>
        <item x="3067"/>
        <item x="2940"/>
        <item x="2666"/>
        <item x="1762"/>
        <item x="2546"/>
        <item x="3252"/>
        <item x="2959"/>
        <item x="3391"/>
        <item x="3905"/>
        <item x="3572"/>
        <item x="3157"/>
        <item x="3483"/>
        <item x="3906"/>
        <item x="2042"/>
        <item x="3907"/>
        <item x="3663"/>
        <item x="3908"/>
        <item x="3909"/>
        <item x="2339"/>
        <item x="1297"/>
        <item x="3910"/>
        <item x="3608"/>
        <item x="2958"/>
        <item x="2867"/>
        <item x="3195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5"/>
        <item x="2633"/>
        <item x="2341"/>
        <item x="1146"/>
        <item x="758"/>
        <item x="686"/>
        <item x="701"/>
        <item x="2044"/>
        <item x="1906"/>
        <item x="2258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1"/>
        <item x="1968"/>
        <item x="2527"/>
        <item x="1685"/>
        <item x="2228"/>
        <item x="972"/>
        <item x="658"/>
        <item x="1065"/>
        <item x="1781"/>
        <item x="1125"/>
        <item x="1584"/>
        <item x="1351"/>
        <item x="1599"/>
        <item x="1888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1"/>
        <item x="1523"/>
        <item x="1281"/>
        <item x="1319"/>
        <item x="1260"/>
        <item x="816"/>
        <item x="1606"/>
        <item x="2330"/>
        <item x="1892"/>
        <item x="1930"/>
        <item x="1628"/>
        <item x="713"/>
        <item x="2142"/>
        <item x="1413"/>
        <item x="931"/>
        <item x="1975"/>
        <item x="1403"/>
        <item x="2238"/>
        <item x="121"/>
        <item x="3913"/>
        <item x="2486"/>
        <item x="778"/>
        <item x="2789"/>
        <item x="3466"/>
        <item x="1505"/>
        <item x="1980"/>
        <item x="1727"/>
        <item x="2565"/>
        <item x="721"/>
        <item x="1730"/>
        <item x="2864"/>
        <item x="3585"/>
        <item x="2129"/>
        <item x="3914"/>
        <item x="1687"/>
        <item x="3915"/>
        <item x="2944"/>
        <item x="1135"/>
        <item x="3533"/>
        <item x="3665"/>
        <item x="3269"/>
        <item x="2176"/>
        <item x="3916"/>
        <item x="3917"/>
        <item x="2690"/>
        <item x="3918"/>
        <item x="3170"/>
        <item x="3365"/>
        <item x="2312"/>
        <item x="3919"/>
        <item x="3281"/>
        <item x="1923"/>
        <item x="3498"/>
        <item x="3026"/>
        <item x="2134"/>
        <item x="3200"/>
        <item x="3357"/>
        <item x="2938"/>
        <item x="3920"/>
        <item x="3666"/>
        <item x="2548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6"/>
        <item x="3458"/>
        <item x="3669"/>
        <item x="3926"/>
        <item x="2166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73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09"/>
        <item x="2541"/>
        <item x="2374"/>
        <item x="1332"/>
        <item x="611"/>
        <item x="2125"/>
        <item x="1089"/>
        <item x="742"/>
        <item x="1920"/>
        <item x="1196"/>
        <item x="2399"/>
        <item x="2073"/>
        <item x="3190"/>
        <item x="3338"/>
        <item x="2024"/>
        <item x="3105"/>
        <item x="516"/>
        <item x="3339"/>
        <item x="2373"/>
        <item x="659"/>
        <item x="1279"/>
        <item x="928"/>
        <item x="1791"/>
        <item x="3218"/>
        <item x="743"/>
        <item x="1743"/>
        <item x="2001"/>
        <item x="1095"/>
        <item x="1083"/>
        <item x="818"/>
        <item x="2604"/>
        <item x="2631"/>
        <item x="625"/>
        <item x="2776"/>
        <item x="3472"/>
        <item x="3343"/>
        <item x="2424"/>
        <item x="3928"/>
        <item x="1025"/>
        <item x="3929"/>
        <item x="2665"/>
        <item x="746"/>
        <item x="3930"/>
        <item x="3411"/>
        <item x="1996"/>
        <item x="1437"/>
        <item x="2841"/>
        <item x="2452"/>
        <item x="1554"/>
        <item x="1829"/>
        <item x="1882"/>
        <item x="840"/>
        <item x="414"/>
        <item x="1703"/>
        <item x="520"/>
        <item x="2329"/>
        <item x="2674"/>
        <item x="2310"/>
        <item x="614"/>
        <item x="2658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5"/>
        <item x="757"/>
        <item x="2177"/>
        <item x="452"/>
        <item x="2448"/>
        <item x="513"/>
        <item x="553"/>
        <item x="1878"/>
        <item x="1559"/>
        <item x="1001"/>
        <item x="1337"/>
        <item x="2354"/>
        <item x="3931"/>
        <item x="2116"/>
        <item x="3534"/>
        <item x="1607"/>
        <item x="3601"/>
        <item x="3069"/>
        <item x="3535"/>
        <item x="2217"/>
        <item x="3932"/>
        <item x="2788"/>
        <item x="1210"/>
        <item x="2951"/>
        <item x="3351"/>
        <item x="3401"/>
        <item x="3270"/>
        <item x="3933"/>
        <item x="3934"/>
        <item x="3935"/>
        <item x="3568"/>
        <item x="2349"/>
        <item x="1414"/>
        <item x="1436"/>
        <item x="2314"/>
        <item x="2155"/>
        <item x="1110"/>
        <item x="2211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5"/>
        <item x="1614"/>
        <item x="1633"/>
        <item x="3489"/>
        <item x="2132"/>
        <item x="3297"/>
        <item x="3328"/>
        <item x="387"/>
        <item x="3174"/>
        <item x="2726"/>
        <item x="1188"/>
        <item x="241"/>
        <item x="3536"/>
        <item x="1569"/>
        <item x="2561"/>
        <item x="3238"/>
        <item x="3553"/>
        <item x="3119"/>
        <item x="27"/>
        <item x="2893"/>
        <item x="2922"/>
        <item x="1264"/>
        <item x="1859"/>
        <item x="1755"/>
        <item x="2834"/>
        <item x="1418"/>
        <item x="2018"/>
        <item x="1576"/>
        <item x="2578"/>
        <item x="1642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3"/>
        <item x="3936"/>
        <item x="2124"/>
        <item x="1493"/>
        <item x="3267"/>
        <item x="3670"/>
        <item x="1747"/>
        <item x="3428"/>
        <item x="3286"/>
        <item x="2664"/>
        <item x="3039"/>
        <item x="3621"/>
        <item x="3937"/>
        <item x="3938"/>
        <item x="3187"/>
        <item x="3939"/>
        <item x="3940"/>
        <item x="2540"/>
        <item x="2924"/>
        <item x="2574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4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2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6"/>
        <item x="1560"/>
        <item x="1008"/>
        <item x="1336"/>
        <item x="2447"/>
        <item x="1769"/>
        <item x="2153"/>
        <item x="637"/>
        <item x="2322"/>
        <item x="1156"/>
        <item x="1742"/>
        <item x="1800"/>
        <item x="462"/>
        <item x="1270"/>
        <item x="1895"/>
        <item x="1815"/>
        <item x="2842"/>
        <item x="898"/>
        <item x="1126"/>
        <item x="1433"/>
        <item x="168"/>
        <item x="1979"/>
        <item x="2157"/>
        <item x="1889"/>
        <item x="837"/>
        <item x="2860"/>
        <item x="2831"/>
        <item x="3274"/>
        <item x="3090"/>
        <item x="2431"/>
        <item x="3537"/>
        <item x="836"/>
        <item x="3429"/>
        <item x="2923"/>
        <item x="3175"/>
        <item x="340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7"/>
        <item x="2589"/>
        <item x="1224"/>
        <item x="3671"/>
        <item x="1619"/>
        <item x="3615"/>
        <item x="3942"/>
        <item x="2754"/>
        <item x="3085"/>
        <item x="3298"/>
        <item x="3367"/>
        <item x="3616"/>
        <item x="3091"/>
        <item x="2105"/>
        <item x="393"/>
        <item x="420"/>
        <item x="3395"/>
        <item x="3173"/>
        <item x="2703"/>
        <item x="1163"/>
        <item x="1457"/>
        <item x="1050"/>
        <item x="1409"/>
        <item x="1575"/>
        <item x="2993"/>
        <item x="376"/>
        <item x="3016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6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10"/>
        <item x="2340"/>
        <item x="2489"/>
        <item x="1241"/>
        <item x="1193"/>
        <item x="924"/>
        <item x="3502"/>
        <item x="1985"/>
        <item x="2427"/>
        <item x="2824"/>
        <item x="2737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7"/>
        <item x="2034"/>
        <item x="2057"/>
        <item x="1258"/>
        <item x="1805"/>
        <item x="2391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1"/>
        <item x="3079"/>
        <item x="2061"/>
        <item x="3184"/>
        <item x="3103"/>
        <item x="32"/>
        <item x="334"/>
        <item x="316"/>
        <item x="224"/>
        <item x="627"/>
        <item x="314"/>
        <item x="2192"/>
        <item x="1302"/>
        <item x="333"/>
        <item x="80"/>
        <item x="559"/>
        <item x="522"/>
        <item x="114"/>
        <item x="189"/>
        <item x="3943"/>
        <item x="3944"/>
        <item x="2847"/>
        <item x="3672"/>
        <item x="3945"/>
        <item x="3346"/>
        <item x="3473"/>
        <item x="2881"/>
        <item x="3946"/>
        <item x="3947"/>
        <item x="3104"/>
        <item x="3948"/>
        <item x="3949"/>
        <item x="3430"/>
        <item x="3253"/>
        <item x="3950"/>
        <item x="3951"/>
        <item x="3952"/>
        <item x="2277"/>
        <item x="3622"/>
        <item x="3953"/>
        <item x="3080"/>
        <item x="3954"/>
        <item x="3955"/>
        <item x="3956"/>
        <item x="1643"/>
        <item x="2533"/>
        <item x="3149"/>
        <item x="3957"/>
        <item x="3179"/>
        <item x="3958"/>
        <item x="2996"/>
        <item x="3299"/>
        <item x="3538"/>
        <item x="3959"/>
        <item x="2816"/>
        <item x="3960"/>
        <item x="3961"/>
        <item x="3962"/>
        <item x="3256"/>
        <item x="2050"/>
        <item x="3194"/>
        <item x="2725"/>
        <item x="3554"/>
        <item x="2473"/>
        <item x="3963"/>
        <item x="2332"/>
        <item x="2704"/>
        <item x="3384"/>
        <item x="3964"/>
        <item x="3431"/>
        <item x="3965"/>
        <item x="3300"/>
        <item x="3609"/>
        <item x="3966"/>
        <item x="3539"/>
        <item x="3967"/>
        <item x="3968"/>
        <item x="3969"/>
        <item x="3970"/>
        <item x="2968"/>
        <item x="3264"/>
        <item x="2964"/>
        <item x="3971"/>
        <item x="2263"/>
        <item x="2158"/>
        <item x="1063"/>
        <item x="3385"/>
        <item x="2710"/>
        <item x="3972"/>
        <item x="3022"/>
        <item x="3973"/>
        <item x="3415"/>
        <item x="2709"/>
        <item x="2811"/>
        <item x="3586"/>
        <item x="3974"/>
        <item x="3587"/>
        <item x="3975"/>
        <item x="1702"/>
        <item x="3673"/>
        <item x="3674"/>
        <item x="3557"/>
        <item x="2830"/>
        <item x="3675"/>
        <item x="3976"/>
        <item x="3676"/>
        <item x="3677"/>
        <item x="1899"/>
        <item x="3444"/>
        <item x="3623"/>
        <item x="3624"/>
        <item x="3977"/>
        <item x="3402"/>
        <item x="2213"/>
        <item x="3325"/>
        <item x="3978"/>
        <item x="3301"/>
        <item x="3979"/>
        <item x="3540"/>
        <item x="832"/>
        <item x="280"/>
        <item x="198"/>
        <item x="1467"/>
        <item x="784"/>
        <item x="800"/>
        <item x="670"/>
        <item x="2729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6"/>
        <item x="703"/>
        <item x="1911"/>
        <item x="1180"/>
        <item x="1645"/>
        <item x="1441"/>
        <item x="2186"/>
        <item x="702"/>
        <item x="2761"/>
        <item x="1912"/>
        <item x="1235"/>
        <item x="2358"/>
        <item x="2201"/>
        <item x="1282"/>
        <item x="1849"/>
        <item x="2467"/>
        <item x="2095"/>
        <item x="1484"/>
        <item x="1207"/>
        <item x="2588"/>
        <item x="2663"/>
        <item x="2491"/>
        <item x="329"/>
        <item x="2083"/>
        <item x="1932"/>
        <item x="1016"/>
        <item x="1237"/>
        <item x="2306"/>
        <item x="829"/>
        <item x="2526"/>
        <item x="2861"/>
        <item x="3168"/>
        <item x="3980"/>
        <item x="3981"/>
        <item x="3982"/>
        <item x="3381"/>
        <item x="3983"/>
        <item x="3984"/>
        <item x="2372"/>
        <item x="3201"/>
        <item x="3985"/>
        <item x="3986"/>
        <item x="3987"/>
        <item x="2955"/>
        <item x="2386"/>
        <item x="3988"/>
        <item x="1981"/>
        <item x="3989"/>
        <item x="3229"/>
        <item x="3990"/>
        <item x="548"/>
        <item x="1183"/>
        <item x="2127"/>
        <item x="876"/>
        <item x="842"/>
        <item x="1233"/>
        <item x="1300"/>
        <item x="1266"/>
        <item x="970"/>
        <item x="953"/>
        <item x="1234"/>
        <item x="1169"/>
        <item x="808"/>
        <item x="1831"/>
        <item x="397"/>
        <item x="3386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8"/>
        <item x="2151"/>
        <item x="2409"/>
        <item x="1553"/>
        <item x="3991"/>
        <item x="3196"/>
        <item x="3992"/>
        <item x="3993"/>
        <item x="3143"/>
        <item x="3994"/>
        <item x="3082"/>
        <item x="3287"/>
        <item x="3034"/>
        <item x="3245"/>
        <item x="2914"/>
        <item x="3995"/>
        <item x="3996"/>
        <item x="3997"/>
        <item x="3998"/>
        <item x="3999"/>
        <item x="4000"/>
        <item x="4001"/>
        <item x="2871"/>
        <item x="3271"/>
        <item x="2649"/>
        <item x="3678"/>
        <item x="3573"/>
        <item x="4002"/>
        <item x="3302"/>
        <item x="3588"/>
        <item x="2218"/>
        <item x="2929"/>
        <item x="3589"/>
        <item x="4003"/>
        <item x="3394"/>
        <item x="3303"/>
        <item x="4004"/>
        <item x="3679"/>
        <item x="1961"/>
        <item x="810"/>
        <item x="3169"/>
        <item x="2240"/>
        <item x="3163"/>
        <item x="1410"/>
        <item x="1456"/>
        <item x="214"/>
        <item x="1976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78"/>
        <item x="4005"/>
        <item x="15"/>
        <item x="1858"/>
        <item x="1833"/>
        <item x="190"/>
        <item x="3349"/>
        <item x="3109"/>
        <item x="3075"/>
        <item x="2794"/>
        <item x="1128"/>
        <item x="2413"/>
        <item x="1026"/>
        <item x="3273"/>
        <item x="1498"/>
        <item x="463"/>
        <item x="1054"/>
        <item x="3159"/>
        <item x="2162"/>
        <item x="3464"/>
        <item x="1145"/>
        <item x="389"/>
        <item x="394"/>
        <item x="441"/>
        <item x="1261"/>
        <item x="484"/>
        <item x="2015"/>
        <item x="1995"/>
        <item x="2356"/>
        <item x="1712"/>
        <item x="1596"/>
        <item x="1451"/>
        <item x="656"/>
        <item x="372"/>
        <item x="1935"/>
        <item x="2305"/>
        <item x="1421"/>
        <item x="2280"/>
        <item x="3051"/>
        <item x="2872"/>
        <item x="3254"/>
        <item x="2000"/>
        <item x="3352"/>
        <item x="2466"/>
        <item x="3541"/>
        <item x="4006"/>
        <item x="4007"/>
        <item x="3203"/>
        <item x="3680"/>
        <item x="788"/>
        <item x="3361"/>
        <item x="3416"/>
        <item x="3340"/>
        <item x="3681"/>
        <item x="3207"/>
        <item x="1432"/>
        <item x="995"/>
        <item x="3393"/>
        <item x="4008"/>
        <item x="3215"/>
        <item x="2053"/>
        <item x="1416"/>
        <item x="193"/>
        <item x="2253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29"/>
        <item x="3362"/>
        <item x="2498"/>
        <item x="4009"/>
        <item x="2440"/>
        <item x="1986"/>
        <item x="2460"/>
        <item x="3038"/>
        <item x="3259"/>
        <item x="3100"/>
        <item x="4010"/>
        <item x="4011"/>
        <item x="2635"/>
        <item x="2775"/>
        <item x="4012"/>
        <item x="2888"/>
        <item x="2313"/>
        <item x="3512"/>
        <item x="2927"/>
        <item x="3112"/>
        <item x="4013"/>
        <item x="3350"/>
        <item x="3417"/>
        <item x="3166"/>
        <item x="3319"/>
        <item x="4014"/>
        <item x="3140"/>
        <item x="3366"/>
        <item x="2352"/>
        <item x="3625"/>
        <item x="1839"/>
        <item x="4015"/>
        <item x="4016"/>
        <item x="3682"/>
        <item x="2617"/>
        <item x="3028"/>
        <item x="2019"/>
        <item x="3542"/>
        <item x="2128"/>
        <item x="3258"/>
        <item x="4017"/>
        <item x="2171"/>
        <item x="2226"/>
        <item x="2251"/>
        <item x="911"/>
        <item x="1127"/>
        <item x="1572"/>
        <item x="2231"/>
        <item x="1861"/>
        <item x="1535"/>
        <item x="1496"/>
        <item x="1862"/>
        <item x="1801"/>
        <item x="654"/>
        <item x="3191"/>
        <item x="2499"/>
        <item x="2389"/>
        <item x="814"/>
        <item x="1158"/>
        <item x="1031"/>
        <item x="2164"/>
        <item x="2535"/>
        <item x="1527"/>
        <item x="574"/>
        <item x="2246"/>
        <item x="2720"/>
        <item x="1440"/>
        <item x="968"/>
        <item x="1236"/>
        <item x="1672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4"/>
        <item x="1017"/>
        <item x="3074"/>
        <item x="2485"/>
        <item x="1513"/>
        <item x="1799"/>
        <item x="1725"/>
        <item x="738"/>
        <item x="1635"/>
        <item x="1561"/>
        <item x="1449"/>
        <item x="1589"/>
        <item x="1580"/>
        <item x="2152"/>
        <item x="1944"/>
        <item x="2692"/>
        <item x="2433"/>
        <item x="1726"/>
        <item x="1346"/>
        <item x="1655"/>
        <item x="3513"/>
        <item x="4018"/>
        <item x="4019"/>
        <item x="3375"/>
        <item x="1736"/>
        <item x="4020"/>
        <item x="4021"/>
        <item x="3217"/>
        <item x="3574"/>
        <item x="2827"/>
        <item x="4022"/>
        <item x="3153"/>
        <item x="4023"/>
        <item x="2744"/>
        <item x="2845"/>
        <item x="3031"/>
        <item x="888"/>
        <item x="4024"/>
        <item x="3354"/>
        <item x="2882"/>
        <item x="3182"/>
        <item x="3257"/>
        <item x="3459"/>
        <item x="3334"/>
        <item x="4025"/>
        <item x="3320"/>
        <item x="2669"/>
        <item x="965"/>
        <item x="3000"/>
        <item x="2493"/>
        <item x="2701"/>
        <item x="4026"/>
        <item x="2384"/>
        <item x="2877"/>
        <item x="3559"/>
        <item x="4027"/>
        <item x="2547"/>
        <item x="3231"/>
        <item x="3389"/>
        <item x="1605"/>
        <item x="4028"/>
        <item x="2897"/>
        <item x="1934"/>
        <item x="2991"/>
        <item x="3056"/>
        <item x="3505"/>
        <item x="3590"/>
        <item x="4029"/>
        <item x="2255"/>
        <item x="3445"/>
        <item x="2873"/>
        <item x="2684"/>
        <item x="3418"/>
        <item x="4030"/>
        <item x="3438"/>
        <item x="2573"/>
        <item x="2637"/>
        <item x="2825"/>
        <item x="4031"/>
        <item x="1425"/>
        <item x="3562"/>
        <item x="3432"/>
        <item x="3345"/>
        <item x="3192"/>
        <item x="2575"/>
        <item x="2620"/>
        <item x="3626"/>
        <item x="2884"/>
        <item x="3460"/>
        <item x="3683"/>
        <item x="2539"/>
        <item x="1873"/>
        <item x="3627"/>
        <item x="3684"/>
        <item x="2583"/>
        <item x="3032"/>
        <item x="2722"/>
        <item x="2150"/>
        <item x="3265"/>
        <item x="2532"/>
        <item x="3060"/>
        <item x="2677"/>
        <item x="2843"/>
        <item x="328"/>
        <item x="175"/>
        <item x="1362"/>
        <item x="1741"/>
        <item x="2365"/>
        <item x="821"/>
        <item x="711"/>
        <item x="2469"/>
        <item x="1468"/>
        <item x="1666"/>
        <item x="1624"/>
        <item x="1393"/>
        <item x="2188"/>
        <item x="1907"/>
        <item x="1308"/>
        <item x="812"/>
        <item x="1631"/>
        <item x="3685"/>
        <item x="195"/>
        <item x="4032"/>
        <item x="3144"/>
        <item x="4033"/>
        <item x="3628"/>
        <item x="2294"/>
        <item x="3437"/>
        <item x="3409"/>
        <item x="4034"/>
        <item x="2282"/>
        <item x="2037"/>
        <item x="2593"/>
        <item x="4035"/>
        <item x="2510"/>
        <item x="2169"/>
        <item x="2865"/>
        <item x="4036"/>
        <item x="4037"/>
        <item x="4038"/>
        <item x="1077"/>
        <item x="2216"/>
        <item x="669"/>
        <item x="1172"/>
        <item x="2025"/>
        <item x="638"/>
        <item x="1041"/>
        <item x="1368"/>
        <item x="2027"/>
        <item x="963"/>
        <item x="1483"/>
        <item x="1825"/>
        <item x="775"/>
        <item x="1152"/>
        <item x="844"/>
        <item x="3078"/>
        <item x="1423"/>
        <item x="2381"/>
        <item x="1159"/>
        <item x="1461"/>
        <item x="1144"/>
        <item x="1150"/>
        <item x="40"/>
        <item x="341"/>
        <item x="595"/>
        <item x="1686"/>
        <item x="306"/>
        <item x="2366"/>
        <item x="228"/>
        <item x="730"/>
        <item x="773"/>
        <item x="1502"/>
        <item x="2351"/>
        <item x="2143"/>
        <item x="489"/>
        <item x="128"/>
        <item x="688"/>
        <item x="155"/>
        <item x="2036"/>
        <item x="2678"/>
        <item x="361"/>
        <item x="878"/>
        <item x="1536"/>
        <item x="179"/>
        <item x="576"/>
        <item x="787"/>
        <item x="2290"/>
        <item x="1537"/>
        <item x="286"/>
        <item x="1734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6"/>
        <item x="2099"/>
        <item x="2194"/>
        <item x="1248"/>
        <item x="69"/>
        <item x="309"/>
        <item x="258"/>
        <item x="2297"/>
        <item x="2347"/>
        <item x="379"/>
        <item x="1476"/>
        <item x="756"/>
        <item x="1929"/>
        <item x="473"/>
        <item x="563"/>
        <item x="1111"/>
        <item x="526"/>
        <item x="2495"/>
        <item x="804"/>
        <item x="1329"/>
        <item x="2563"/>
        <item x="2442"/>
        <item x="3202"/>
        <item x="3344"/>
        <item x="4039"/>
        <item x="3686"/>
        <item x="4040"/>
        <item x="4041"/>
        <item x="3610"/>
        <item x="2715"/>
        <item x="2812"/>
        <item x="4042"/>
        <item x="933"/>
        <item x="2607"/>
        <item x="796"/>
        <item x="3543"/>
        <item x="191"/>
        <item x="2974"/>
        <item x="3002"/>
        <item x="3037"/>
        <item x="2813"/>
        <item x="907"/>
        <item x="3629"/>
        <item x="2550"/>
        <item x="3441"/>
        <item x="2182"/>
        <item x="2090"/>
        <item x="3117"/>
        <item x="3208"/>
        <item x="646"/>
        <item x="2779"/>
        <item x="1826"/>
        <item x="4043"/>
        <item x="3249"/>
        <item x="2699"/>
        <item x="2587"/>
        <item x="3304"/>
        <item x="3070"/>
        <item x="3065"/>
        <item x="1029"/>
        <item x="634"/>
        <item x="2468"/>
        <item x="2235"/>
        <item x="2395"/>
        <item x="3433"/>
        <item x="3305"/>
        <item x="2471"/>
        <item x="1993"/>
        <item x="1984"/>
        <item x="2869"/>
        <item x="1959"/>
        <item x="2846"/>
        <item x="969"/>
        <item x="3499"/>
        <item x="2234"/>
        <item x="1716"/>
        <item x="3329"/>
        <item x="853"/>
        <item x="3403"/>
        <item x="939"/>
        <item x="3544"/>
        <item x="1108"/>
        <item x="2656"/>
        <item x="1217"/>
        <item x="4044"/>
        <item x="2848"/>
        <item x="2730"/>
        <item x="3687"/>
        <item x="2064"/>
        <item x="3591"/>
        <item x="3062"/>
        <item x="3514"/>
        <item x="3086"/>
        <item x="95"/>
        <item x="3404"/>
        <item x="4045"/>
        <item x="2321"/>
        <item x="4046"/>
        <item x="476"/>
        <item x="3515"/>
        <item x="2783"/>
        <item x="2549"/>
        <item x="3545"/>
        <item x="2644"/>
        <item x="2936"/>
        <item x="3011"/>
        <item x="2560"/>
        <item x="3280"/>
        <item x="4047"/>
        <item x="1626"/>
        <item x="3150"/>
        <item x="2895"/>
        <item x="3316"/>
        <item x="4048"/>
        <item x="882"/>
        <item x="4049"/>
        <item x="1123"/>
        <item x="356"/>
        <item x="1738"/>
        <item x="2178"/>
        <item x="1392"/>
        <item x="1397"/>
        <item x="1750"/>
        <item x="717"/>
        <item x="852"/>
        <item x="745"/>
        <item x="1057"/>
        <item x="1314"/>
        <item x="1040"/>
        <item x="1902"/>
        <item x="1222"/>
        <item x="1828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0"/>
        <item x="1574"/>
        <item x="1663"/>
        <item x="1202"/>
        <item x="2119"/>
        <item x="2641"/>
        <item x="912"/>
        <item x="1617"/>
        <item x="1219"/>
        <item x="2367"/>
        <item x="1466"/>
        <item x="454"/>
        <item x="3055"/>
        <item x="927"/>
        <item x="4050"/>
        <item x="3020"/>
        <item x="3120"/>
        <item x="2608"/>
        <item x="4051"/>
        <item x="1846"/>
        <item x="1969"/>
        <item x="2252"/>
        <item x="3101"/>
        <item x="1650"/>
        <item x="3688"/>
        <item x="3419"/>
        <item x="1616"/>
        <item x="2905"/>
        <item x="4052"/>
        <item x="2874"/>
        <item x="4053"/>
        <item x="1677"/>
        <item x="1142"/>
        <item x="641"/>
        <item x="1359"/>
        <item x="307"/>
        <item x="1167"/>
        <item x="1011"/>
        <item x="591"/>
        <item x="232"/>
        <item x="1903"/>
        <item x="1134"/>
        <item x="592"/>
        <item x="416"/>
        <item x="523"/>
        <item x="1291"/>
        <item x="1507"/>
        <item x="1430"/>
        <item x="271"/>
        <item x="1864"/>
        <item x="2202"/>
        <item x="2097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3"/>
        <item x="572"/>
        <item x="1818"/>
        <item x="896"/>
        <item x="347"/>
        <item x="1081"/>
        <item x="1455"/>
        <item x="580"/>
        <item x="1602"/>
        <item x="1664"/>
        <item x="1244"/>
        <item x="854"/>
        <item x="514"/>
        <item x="1671"/>
        <item x="825"/>
        <item x="1957"/>
        <item x="1925"/>
        <item x="508"/>
        <item x="1265"/>
        <item x="492"/>
        <item x="1965"/>
        <item x="1122"/>
        <item x="1088"/>
        <item x="1661"/>
        <item x="941"/>
        <item x="1851"/>
        <item x="991"/>
        <item x="256"/>
        <item x="2438"/>
        <item x="1528"/>
        <item x="1056"/>
        <item x="518"/>
        <item x="1707"/>
        <item x="725"/>
        <item x="2536"/>
        <item x="1721"/>
        <item x="2615"/>
        <item x="2854"/>
        <item x="872"/>
        <item x="2516"/>
        <item x="2507"/>
        <item x="1795"/>
        <item x="1073"/>
        <item x="704"/>
        <item x="1406"/>
        <item x="1299"/>
        <item x="1325"/>
        <item x="782"/>
        <item x="1838"/>
        <item x="495"/>
        <item x="1301"/>
        <item x="1641"/>
        <item x="2296"/>
        <item x="1267"/>
        <item x="2628"/>
        <item x="951"/>
        <item x="1611"/>
        <item x="1701"/>
        <item x="1753"/>
        <item x="2005"/>
        <item x="1247"/>
        <item x="616"/>
        <item x="2269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01"/>
        <item x="1608"/>
        <item x="512"/>
        <item x="803"/>
        <item x="1289"/>
        <item x="1445"/>
        <item x="989"/>
        <item x="2223"/>
        <item x="1223"/>
        <item x="2543"/>
        <item x="2022"/>
        <item x="1731"/>
        <item x="1069"/>
        <item x="2072"/>
        <item x="1377"/>
        <item x="1162"/>
        <item x="1099"/>
        <item x="2045"/>
        <item x="1525"/>
        <item x="1779"/>
        <item x="2080"/>
        <item x="1883"/>
        <item x="694"/>
        <item x="1271"/>
        <item x="759"/>
        <item x="1043"/>
        <item x="2284"/>
        <item x="857"/>
        <item x="1491"/>
        <item x="1656"/>
        <item x="2274"/>
        <item x="2408"/>
        <item x="2315"/>
        <item x="1139"/>
        <item x="1982"/>
        <item x="2870"/>
        <item x="2324"/>
        <item x="1897"/>
        <item x="1367"/>
        <item x="1562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8"/>
        <item x="2679"/>
        <item x="2041"/>
        <item x="2475"/>
        <item x="2390"/>
        <item x="2055"/>
        <item x="2862"/>
        <item x="1243"/>
        <item x="2206"/>
        <item x="722"/>
        <item x="1571"/>
        <item x="474"/>
        <item x="1914"/>
        <item x="2585"/>
        <item x="2693"/>
        <item x="723"/>
        <item x="1809"/>
        <item x="2308"/>
        <item x="2581"/>
        <item x="1469"/>
        <item x="504"/>
        <item x="1563"/>
        <item x="2544"/>
        <item x="1510"/>
        <item x="2970"/>
        <item x="1203"/>
        <item x="1998"/>
        <item x="1316"/>
        <item x="1577"/>
        <item x="2383"/>
        <item x="709"/>
        <item x="1464"/>
        <item x="2799"/>
        <item x="975"/>
        <item x="266"/>
        <item x="1307"/>
        <item x="2100"/>
        <item x="1856"/>
        <item x="2980"/>
        <item x="1794"/>
        <item x="1915"/>
        <item x="1787"/>
        <item x="739"/>
        <item x="678"/>
        <item x="2266"/>
        <item x="1114"/>
        <item x="1539"/>
        <item x="1653"/>
        <item x="2030"/>
        <item x="1119"/>
        <item x="1668"/>
        <item x="2902"/>
        <item x="1952"/>
        <item x="2423"/>
        <item x="1916"/>
        <item x="2288"/>
        <item x="2292"/>
        <item x="1756"/>
        <item x="2148"/>
        <item x="2484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0"/>
        <item x="594"/>
        <item x="1492"/>
        <item x="2780"/>
        <item x="2293"/>
        <item x="1866"/>
        <item x="1192"/>
        <item x="1884"/>
        <item x="2807"/>
        <item x="2826"/>
        <item x="1841"/>
        <item x="1770"/>
        <item x="1931"/>
        <item x="1811"/>
        <item x="612"/>
        <item x="1288"/>
        <item x="1103"/>
        <item x="1592"/>
        <item x="2016"/>
        <item x="1212"/>
        <item x="1674"/>
        <item x="1380"/>
        <item x="1051"/>
        <item x="2191"/>
        <item x="2472"/>
        <item x="1328"/>
        <item x="2101"/>
        <item x="2762"/>
        <item x="1105"/>
        <item x="1366"/>
        <item x="2007"/>
        <item x="2004"/>
        <item x="1824"/>
        <item x="2302"/>
        <item x="2087"/>
        <item x="1277"/>
        <item x="1629"/>
        <item x="2368"/>
        <item x="1659"/>
        <item x="1531"/>
        <item x="683"/>
        <item x="2992"/>
        <item x="1488"/>
        <item x="2398"/>
        <item x="2082"/>
        <item x="2369"/>
        <item x="1454"/>
        <item x="2634"/>
        <item x="1518"/>
        <item x="1708"/>
        <item x="1331"/>
        <item x="2021"/>
        <item x="1876"/>
        <item x="1890"/>
        <item x="2602"/>
        <item x="2133"/>
        <item x="1228"/>
        <item x="705"/>
        <item x="2648"/>
        <item x="1439"/>
        <item x="917"/>
        <item x="2010"/>
        <item x="2537"/>
        <item x="1610"/>
        <item x="2189"/>
        <item x="2254"/>
        <item x="2570"/>
        <item x="861"/>
        <item x="1850"/>
        <item x="2931"/>
        <item x="2215"/>
        <item x="1665"/>
        <item x="2508"/>
        <item x="2785"/>
        <item x="2198"/>
        <item x="1053"/>
        <item x="2052"/>
        <item x="1709"/>
        <item x="2899"/>
        <item x="2264"/>
        <item x="206"/>
        <item x="1812"/>
        <item x="2337"/>
        <item x="1644"/>
        <item x="2076"/>
        <item x="2480"/>
        <item x="1030"/>
        <item x="1044"/>
        <item x="1728"/>
        <item x="1780"/>
        <item x="84"/>
        <item x="2668"/>
        <item x="2325"/>
        <item x="1408"/>
        <item x="1673"/>
        <item x="2700"/>
        <item x="2651"/>
        <item x="2348"/>
        <item x="2237"/>
        <item x="1835"/>
        <item x="2285"/>
        <item x="2271"/>
        <item x="1174"/>
        <item x="1764"/>
        <item x="1956"/>
        <item x="2680"/>
        <item x="1516"/>
        <item x="980"/>
        <item x="707"/>
        <item x="3125"/>
        <item x="2477"/>
        <item x="2096"/>
        <item x="2681"/>
        <item x="2333"/>
        <item x="2102"/>
        <item x="1588"/>
        <item x="1470"/>
        <item x="1412"/>
        <item x="1311"/>
        <item x="817"/>
        <item x="2567"/>
        <item x="2966"/>
        <item x="1151"/>
        <item x="1178"/>
        <item x="2210"/>
        <item x="1681"/>
        <item x="1450"/>
        <item x="1887"/>
        <item x="1517"/>
        <item x="2233"/>
        <item x="1669"/>
        <item x="2276"/>
        <item x="2344"/>
        <item x="3487"/>
        <item x="1837"/>
        <item x="1326"/>
        <item x="1670"/>
        <item x="1434"/>
        <item x="2705"/>
        <item x="1342"/>
        <item x="2612"/>
        <item x="2462"/>
        <item x="1552"/>
        <item x="2029"/>
        <item x="1426"/>
        <item x="903"/>
        <item x="2203"/>
        <item x="1692"/>
        <item x="1632"/>
        <item x="1508"/>
        <item x="2417"/>
        <item x="1885"/>
        <item x="2259"/>
        <item x="655"/>
        <item x="1459"/>
        <item x="2359"/>
        <item x="1556"/>
        <item x="1500"/>
        <item x="1519"/>
        <item x="1303"/>
        <item x="1917"/>
        <item x="4054"/>
        <item x="3630"/>
        <item x="3689"/>
        <item x="779"/>
        <item x="3126"/>
        <item x="1983"/>
        <item x="1490"/>
        <item x="2190"/>
        <item x="4055"/>
        <item x="2388"/>
        <item x="2943"/>
        <item x="3690"/>
        <item x="3250"/>
        <item x="4056"/>
        <item x="3474"/>
        <item x="4057"/>
        <item x="2445"/>
        <item x="3691"/>
        <item x="2694"/>
        <item x="3374"/>
        <item x="202"/>
        <item x="2478"/>
        <item x="2682"/>
        <item x="2659"/>
        <item x="2490"/>
        <item x="1894"/>
        <item x="1646"/>
        <item x="1034"/>
        <item x="1115"/>
        <item x="1778"/>
        <item x="2088"/>
        <item x="1522"/>
        <item x="2903"/>
        <item x="1447"/>
        <item x="826"/>
        <item x="2926"/>
        <item x="2421"/>
        <item x="2513"/>
        <item x="2229"/>
        <item x="1515"/>
        <item x="2326"/>
        <item x="2140"/>
        <item x="2917"/>
        <item x="1394"/>
        <item x="1529"/>
        <item x="1229"/>
        <item x="1239"/>
        <item x="3209"/>
        <item x="2328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89"/>
        <item x="1967"/>
        <item x="156"/>
        <item x="2197"/>
        <item x="2728"/>
        <item x="1360"/>
        <item x="1324"/>
        <item x="1511"/>
        <item x="1796"/>
        <item x="1068"/>
        <item x="1693"/>
        <item x="2590"/>
        <item x="2091"/>
        <item x="1463"/>
        <item x="2181"/>
        <item x="2752"/>
        <item x="1579"/>
        <item x="1963"/>
        <item x="1950"/>
        <item x="1830"/>
        <item x="2286"/>
        <item x="1955"/>
        <item x="2616"/>
        <item x="629"/>
        <item x="1872"/>
        <item x="699"/>
        <item x="1384"/>
        <item x="2205"/>
        <item x="1317"/>
        <item x="2230"/>
        <item x="2742"/>
        <item x="1415"/>
        <item x="1171"/>
        <item x="2011"/>
        <item x="1220"/>
        <item x="1246"/>
        <item x="2772"/>
        <item x="1585"/>
        <item x="1891"/>
        <item x="1949"/>
        <item x="2787"/>
        <item x="3129"/>
        <item x="2580"/>
        <item x="3052"/>
        <item x="4058"/>
        <item x="2733"/>
        <item x="3451"/>
        <item x="3516"/>
        <item x="3025"/>
        <item x="2879"/>
        <item x="2457"/>
        <item x="2793"/>
        <item x="4059"/>
        <item x="3141"/>
        <item x="4060"/>
        <item x="4061"/>
        <item x="3504"/>
        <item x="2965"/>
        <item x="3420"/>
        <item x="1141"/>
        <item x="2655"/>
        <item x="1005"/>
        <item x="2168"/>
        <item x="2619"/>
        <item x="1143"/>
        <item x="1557"/>
        <item x="2514"/>
        <item x="1227"/>
        <item x="1354"/>
        <item x="2071"/>
        <item x="1245"/>
        <item x="1166"/>
        <item x="2683"/>
        <item x="2167"/>
        <item x="1184"/>
        <item x="2103"/>
        <item x="849"/>
        <item x="697"/>
        <item x="1748"/>
        <item x="1263"/>
        <item x="2279"/>
        <item x="1918"/>
        <item x="2114"/>
        <item x="1070"/>
        <item x="1092"/>
        <item x="1710"/>
        <item x="1898"/>
        <item x="792"/>
        <item x="1590"/>
        <item x="1690"/>
        <item x="500"/>
        <item x="1558"/>
        <item x="1189"/>
        <item x="1869"/>
        <item x="2065"/>
        <item x="2247"/>
        <item x="1547"/>
        <item x="936"/>
        <item x="2797"/>
        <item x="2685"/>
        <item x="3088"/>
        <item x="4062"/>
        <item x="4063"/>
        <item x="3363"/>
        <item x="1284"/>
        <item x="3288"/>
        <item x="3507"/>
        <item x="3692"/>
        <item x="1098"/>
        <item x="2335"/>
        <item x="2758"/>
        <item x="2416"/>
        <item x="2734"/>
        <item x="4064"/>
        <item x="1740"/>
        <item x="4065"/>
        <item x="3611"/>
        <item x="3592"/>
        <item x="2711"/>
        <item x="2370"/>
        <item x="1879"/>
        <item x="1960"/>
        <item x="2443"/>
        <item x="1789"/>
        <item x="1819"/>
        <item x="1827"/>
        <item x="2360"/>
        <item x="1970"/>
        <item x="1806"/>
        <item x="2614"/>
        <item x="2301"/>
        <item x="2727"/>
        <item x="1376"/>
        <item x="1074"/>
        <item x="1637"/>
        <item x="2878"/>
        <item x="1117"/>
        <item x="2509"/>
        <item x="1221"/>
        <item x="1185"/>
        <item x="2673"/>
        <item x="2934"/>
        <item x="2647"/>
        <item x="2200"/>
        <item x="2131"/>
        <item x="1465"/>
        <item x="2821"/>
        <item x="2402"/>
        <item x="1865"/>
        <item x="82"/>
        <item x="1880"/>
        <item x="3223"/>
        <item x="2422"/>
        <item x="2281"/>
        <item x="2300"/>
        <item x="1305"/>
        <item x="2437"/>
        <item x="2986"/>
        <item x="2002"/>
        <item x="1817"/>
        <item x="1821"/>
        <item x="3347"/>
        <item x="2430"/>
        <item x="3461"/>
        <item x="3405"/>
        <item x="1971"/>
        <item x="3410"/>
        <item x="3693"/>
        <item x="2890"/>
        <item x="3508"/>
        <item x="3694"/>
        <item x="2303"/>
        <item x="3133"/>
        <item x="3695"/>
        <item x="4066"/>
        <item x="3242"/>
        <item x="2545"/>
        <item x="3492"/>
        <item x="2900"/>
        <item x="3546"/>
        <item x="2714"/>
        <item x="2104"/>
        <item x="3333"/>
        <item x="4067"/>
        <item x="4068"/>
        <item x="4069"/>
        <item x="4070"/>
        <item x="1853"/>
        <item x="2208"/>
        <item x="3547"/>
        <item x="4071"/>
        <item x="2378"/>
        <item x="3408"/>
        <item x="4072"/>
        <item x="4073"/>
        <item x="4074"/>
        <item x="4075"/>
        <item x="4076"/>
        <item x="3355"/>
        <item x="2642"/>
        <item x="3084"/>
        <item x="1689"/>
        <item x="2889"/>
        <item x="4077"/>
        <item x="665"/>
        <item x="2661"/>
        <item x="3277"/>
        <item x="3006"/>
        <item x="2721"/>
        <item x="2450"/>
        <item x="3071"/>
        <item x="3045"/>
        <item x="3421"/>
        <item x="2110"/>
        <item x="4078"/>
        <item x="3612"/>
        <item x="3003"/>
        <item x="2345"/>
        <item x="3017"/>
        <item x="3224"/>
        <item x="3048"/>
        <item x="2990"/>
        <item x="1566"/>
        <item x="3696"/>
        <item x="2371"/>
        <item x="2396"/>
        <item x="3593"/>
        <item x="4079"/>
        <item x="3548"/>
        <item x="3083"/>
        <item x="3161"/>
        <item x="3046"/>
        <item x="4080"/>
        <item x="3233"/>
        <item x="2139"/>
        <item x="1763"/>
        <item x="3471"/>
        <item x="3484"/>
        <item x="3422"/>
        <item x="2542"/>
        <item x="2713"/>
        <item x="4081"/>
        <item x="4082"/>
        <item x="3697"/>
        <item x="2275"/>
        <item x="2636"/>
        <item x="2172"/>
        <item x="4083"/>
        <item x="1713"/>
        <item x="2767"/>
        <item x="3594"/>
        <item x="3500"/>
        <item x="3289"/>
        <item x="4084"/>
        <item x="1974"/>
        <item x="4085"/>
        <item x="3595"/>
        <item x="2981"/>
        <item x="3123"/>
        <item x="4086"/>
        <item x="2043"/>
        <item x="3423"/>
        <item x="3698"/>
        <item x="3434"/>
        <item x="4087"/>
        <item x="4088"/>
        <item x="2738"/>
        <item x="4089"/>
        <item x="3560"/>
        <item x="2553"/>
        <item x="2852"/>
        <item x="3317"/>
        <item x="3448"/>
        <item x="3313"/>
        <item x="4090"/>
        <item x="3063"/>
        <item x="2858"/>
        <item x="3321"/>
        <item x="2750"/>
        <item x="2652"/>
        <item x="2953"/>
        <item x="3501"/>
        <item x="3044"/>
        <item x="2952"/>
        <item x="1344"/>
        <item x="2822"/>
        <item x="4091"/>
        <item x="2579"/>
        <item x="2175"/>
        <item x="2948"/>
        <item x="3098"/>
        <item x="2717"/>
        <item x="2212"/>
        <item x="3005"/>
        <item x="1348"/>
        <item x="3151"/>
        <item x="2554"/>
        <item x="2689"/>
        <item x="3019"/>
        <item x="3369"/>
        <item x="4092"/>
        <item x="3219"/>
        <item x="3127"/>
        <item x="2643"/>
        <item x="3613"/>
        <item x="3596"/>
        <item x="3210"/>
        <item x="2686"/>
        <item x="4093"/>
        <item x="2511"/>
        <item x="2244"/>
        <item x="3549"/>
        <item x="2712"/>
        <item x="3439"/>
        <item x="2967"/>
        <item x="3699"/>
        <item x="3341"/>
        <item x="3631"/>
        <item x="3597"/>
        <item x="3239"/>
        <item x="3193"/>
        <item x="1989"/>
        <item x="3463"/>
        <item x="4094"/>
        <item x="3396"/>
        <item x="4095"/>
        <item x="3700"/>
        <item x="3212"/>
        <item x="3114"/>
        <item x="3059"/>
        <item x="3387"/>
        <item x="3128"/>
        <item x="3072"/>
        <item x="582"/>
        <item x="4096"/>
        <item x="3517"/>
        <item x="2907"/>
        <item x="4097"/>
        <item x="2945"/>
        <item x="2623"/>
        <item x="4098"/>
        <item x="2763"/>
        <item x="4099"/>
        <item x="2747"/>
        <item x="982"/>
        <item x="2975"/>
        <item x="1371"/>
        <item x="1601"/>
        <item x="3183"/>
        <item x="2836"/>
        <item x="2844"/>
        <item x="1711"/>
        <item x="3449"/>
        <item x="3450"/>
        <item x="4100"/>
        <item x="2935"/>
        <item x="3701"/>
        <item x="2708"/>
        <item x="3099"/>
        <item x="1555"/>
        <item x="3470"/>
        <item x="3702"/>
        <item x="4101"/>
        <item x="2262"/>
        <item x="3095"/>
        <item x="4102"/>
        <item x="2414"/>
        <item x="2470"/>
        <item x="2479"/>
        <item x="3152"/>
        <item x="2909"/>
        <item x="2859"/>
        <item x="4103"/>
        <item x="2688"/>
        <item x="3047"/>
        <item x="2771"/>
        <item x="3392"/>
        <item x="3435"/>
        <item x="1532"/>
        <item x="3364"/>
        <item x="2731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0"/>
        <item x="3604"/>
        <item x="2487"/>
        <item x="3550"/>
        <item x="3551"/>
        <item x="3308"/>
        <item x="4108"/>
        <item x="2942"/>
        <item x="2920"/>
        <item x="3368"/>
        <item x="2962"/>
        <item x="3462"/>
        <item x="3241"/>
        <item x="2500"/>
        <item x="2465"/>
        <item x="2764"/>
        <item x="4109"/>
        <item x="4110"/>
        <item x="3290"/>
        <item x="4111"/>
        <item x="4112"/>
        <item x="3043"/>
        <item x="3130"/>
        <item x="2555"/>
        <item x="1758"/>
        <item x="1395"/>
        <item x="3330"/>
        <item x="3244"/>
        <item x="4113"/>
        <item x="3167"/>
        <item x="3156"/>
        <item x="3703"/>
        <item x="3614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5" item="8" hier="-1"/>
  </pageFields>
  <dataFields count="1">
    <dataField name="Count of outcomes" fld="5" subtotal="count" baseField="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8DA4-9B3E-4101-AD51-DF1CBD23E54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44D8E-4BB5-4F73-8B61-B9F3BF9387C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0F69-5AF1-4862-AFDC-8899A46325A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085" zoomScale="95" zoomScaleNormal="95" workbookViewId="0">
      <selection activeCell="C4085"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style="1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17.08984375" bestFit="1" customWidth="1"/>
    <col min="15" max="15" width="15.90625" bestFit="1" customWidth="1"/>
    <col min="16" max="16" width="41.1796875" customWidth="1"/>
    <col min="17" max="17" width="11.08984375" bestFit="1" customWidth="1"/>
    <col min="18" max="18" width="23.81640625" style="9" bestFit="1" customWidth="1"/>
    <col min="19" max="19" width="27.7265625" style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  <c r="T1" t="s">
        <v>8355</v>
      </c>
    </row>
    <row r="2" spans="1:20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>ROUND(E2/D2*100,0)</f>
        <v>7814</v>
      </c>
      <c r="O2">
        <f>IFERROR(ROUND(E2/L2,2),0)</f>
        <v>88.6</v>
      </c>
      <c r="P2" s="12" t="s">
        <v>8277</v>
      </c>
      <c r="Q2" t="s">
        <v>8278</v>
      </c>
      <c r="R2" s="9">
        <f>S2</f>
        <v>41358.172905092593</v>
      </c>
      <c r="S2" s="9">
        <f>(((I2/60)/60)/24)+DATE(1970,1,1)</f>
        <v>41358.172905092593</v>
      </c>
      <c r="T2">
        <f>YEAR(R2)</f>
        <v>2013</v>
      </c>
    </row>
    <row r="3" spans="1:20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1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>
        <f t="shared" ref="O3:O66" si="1">IFERROR(ROUND(E3/L3,2),0)</f>
        <v>1389.36</v>
      </c>
      <c r="P3" s="12" t="s">
        <v>8277</v>
      </c>
      <c r="Q3" t="s">
        <v>8279</v>
      </c>
      <c r="R3" s="9">
        <f t="shared" ref="R3:R66" si="2">(((J3/60)/60)/24)+DATE(1970,1,1)</f>
        <v>42714.440416666665</v>
      </c>
      <c r="S3" s="9">
        <f t="shared" ref="S3:S66" si="3">(((I3/60)/60)/24)+DATE(1970,1,1)</f>
        <v>42759.440416666665</v>
      </c>
      <c r="T3">
        <f t="shared" ref="T3:T66" si="4">YEAR(R3)</f>
        <v>2016</v>
      </c>
    </row>
    <row r="4" spans="1:20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2" t="s">
        <v>8277</v>
      </c>
      <c r="Q4" t="s">
        <v>8278</v>
      </c>
      <c r="R4" s="9">
        <f t="shared" si="2"/>
        <v>41561.500706018516</v>
      </c>
      <c r="S4" s="9">
        <f t="shared" si="3"/>
        <v>41593.166666666664</v>
      </c>
      <c r="T4">
        <f t="shared" si="4"/>
        <v>2013</v>
      </c>
    </row>
    <row r="5" spans="1:20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1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2" t="s">
        <v>8277</v>
      </c>
      <c r="Q5" t="s">
        <v>8278</v>
      </c>
      <c r="R5" s="9">
        <f t="shared" si="2"/>
        <v>41803.880659722221</v>
      </c>
      <c r="S5" s="9">
        <f t="shared" si="3"/>
        <v>41843.880659722221</v>
      </c>
      <c r="T5">
        <f t="shared" si="4"/>
        <v>2014</v>
      </c>
    </row>
    <row r="6" spans="1:20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1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2" t="s">
        <v>8277</v>
      </c>
      <c r="Q6" t="s">
        <v>8278</v>
      </c>
      <c r="R6" s="9">
        <f t="shared" si="2"/>
        <v>42473.604270833333</v>
      </c>
      <c r="S6" s="9">
        <f t="shared" si="3"/>
        <v>42527.709722222222</v>
      </c>
      <c r="T6">
        <f t="shared" si="4"/>
        <v>2016</v>
      </c>
    </row>
    <row r="7" spans="1:20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1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2" t="s">
        <v>8277</v>
      </c>
      <c r="Q7" t="s">
        <v>8278</v>
      </c>
      <c r="R7" s="9">
        <f t="shared" si="2"/>
        <v>42499.960810185185</v>
      </c>
      <c r="S7" s="9">
        <f t="shared" si="3"/>
        <v>42559.960810185185</v>
      </c>
      <c r="T7">
        <f t="shared" si="4"/>
        <v>2016</v>
      </c>
    </row>
    <row r="8" spans="1:20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1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2" t="s">
        <v>8280</v>
      </c>
      <c r="Q8" t="s">
        <v>8281</v>
      </c>
      <c r="R8" s="9">
        <f t="shared" si="2"/>
        <v>41394.871678240743</v>
      </c>
      <c r="S8" s="9">
        <f t="shared" si="3"/>
        <v>41408.871678240743</v>
      </c>
      <c r="T8">
        <f t="shared" si="4"/>
        <v>2013</v>
      </c>
    </row>
    <row r="9" spans="1:20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1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2" t="s">
        <v>8277</v>
      </c>
      <c r="Q9" t="s">
        <v>8278</v>
      </c>
      <c r="R9" s="9">
        <f t="shared" si="2"/>
        <v>41039.225601851853</v>
      </c>
      <c r="S9" s="9">
        <f t="shared" si="3"/>
        <v>41072.291666666664</v>
      </c>
      <c r="T9">
        <f t="shared" si="4"/>
        <v>2012</v>
      </c>
    </row>
    <row r="10" spans="1:20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2" t="s">
        <v>8277</v>
      </c>
      <c r="Q10" t="s">
        <v>8278</v>
      </c>
      <c r="R10" s="9">
        <f t="shared" si="2"/>
        <v>42549.722962962958</v>
      </c>
      <c r="S10" s="9">
        <f t="shared" si="3"/>
        <v>42588.291666666672</v>
      </c>
      <c r="T10">
        <f t="shared" si="4"/>
        <v>2016</v>
      </c>
    </row>
    <row r="11" spans="1:20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2" t="s">
        <v>8277</v>
      </c>
      <c r="Q11" t="s">
        <v>8278</v>
      </c>
      <c r="R11" s="9">
        <f t="shared" si="2"/>
        <v>41389.364849537036</v>
      </c>
      <c r="S11" s="9">
        <f t="shared" si="3"/>
        <v>41425.5</v>
      </c>
      <c r="T11">
        <f t="shared" si="4"/>
        <v>2013</v>
      </c>
    </row>
    <row r="12" spans="1:20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1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2" t="s">
        <v>8282</v>
      </c>
      <c r="Q12" t="s">
        <v>8283</v>
      </c>
      <c r="R12" s="9">
        <f t="shared" si="2"/>
        <v>42415.253437499996</v>
      </c>
      <c r="S12" s="9">
        <f t="shared" si="3"/>
        <v>42445.211770833332</v>
      </c>
      <c r="T12">
        <f t="shared" si="4"/>
        <v>2016</v>
      </c>
    </row>
    <row r="13" spans="1:20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1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2" t="s">
        <v>8277</v>
      </c>
      <c r="Q13" t="s">
        <v>8278</v>
      </c>
      <c r="R13" s="9">
        <f t="shared" si="2"/>
        <v>42347.358483796299</v>
      </c>
      <c r="S13" s="9">
        <f t="shared" si="3"/>
        <v>42380.958333333328</v>
      </c>
      <c r="T13">
        <f t="shared" si="4"/>
        <v>2015</v>
      </c>
    </row>
    <row r="14" spans="1:20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1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2" t="s">
        <v>8277</v>
      </c>
      <c r="Q14" t="s">
        <v>8278</v>
      </c>
      <c r="R14" s="9">
        <f t="shared" si="2"/>
        <v>42519.6565162037</v>
      </c>
      <c r="S14" s="9">
        <f t="shared" si="3"/>
        <v>42549.6565162037</v>
      </c>
      <c r="T14">
        <f t="shared" si="4"/>
        <v>2016</v>
      </c>
    </row>
    <row r="15" spans="1:20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1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2" t="s">
        <v>8277</v>
      </c>
      <c r="Q15" t="s">
        <v>8278</v>
      </c>
      <c r="R15" s="9">
        <f t="shared" si="2"/>
        <v>42394.580740740741</v>
      </c>
      <c r="S15" s="9">
        <f t="shared" si="3"/>
        <v>42441.208333333328</v>
      </c>
      <c r="T15">
        <f t="shared" si="4"/>
        <v>2016</v>
      </c>
    </row>
    <row r="16" spans="1:20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1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2" t="s">
        <v>8277</v>
      </c>
      <c r="Q16" t="s">
        <v>8278</v>
      </c>
      <c r="R16" s="9">
        <f t="shared" si="2"/>
        <v>42157.251828703709</v>
      </c>
      <c r="S16" s="9">
        <f t="shared" si="3"/>
        <v>42197.251828703709</v>
      </c>
      <c r="T16">
        <f t="shared" si="4"/>
        <v>2015</v>
      </c>
    </row>
    <row r="17" spans="1:20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2" t="s">
        <v>8277</v>
      </c>
      <c r="Q17" t="s">
        <v>8284</v>
      </c>
      <c r="R17" s="9">
        <f t="shared" si="2"/>
        <v>42689.582349537035</v>
      </c>
      <c r="S17" s="9">
        <f t="shared" si="3"/>
        <v>42725.332638888889</v>
      </c>
      <c r="T17">
        <f t="shared" si="4"/>
        <v>2016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2" t="s">
        <v>8277</v>
      </c>
      <c r="Q18" t="s">
        <v>8278</v>
      </c>
      <c r="R18" s="9">
        <f t="shared" si="2"/>
        <v>41744.290868055556</v>
      </c>
      <c r="S18" s="9">
        <f t="shared" si="3"/>
        <v>41774.290868055556</v>
      </c>
      <c r="T18">
        <f t="shared" si="4"/>
        <v>2014</v>
      </c>
    </row>
    <row r="19" spans="1:20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2" t="s">
        <v>8277</v>
      </c>
      <c r="Q19" t="s">
        <v>8278</v>
      </c>
      <c r="R19" s="9">
        <f t="shared" si="2"/>
        <v>41730.584374999999</v>
      </c>
      <c r="S19" s="9">
        <f t="shared" si="3"/>
        <v>41760.584374999999</v>
      </c>
      <c r="T19">
        <f t="shared" si="4"/>
        <v>2014</v>
      </c>
    </row>
    <row r="20" spans="1:20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1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2" t="s">
        <v>8277</v>
      </c>
      <c r="Q20" t="s">
        <v>8284</v>
      </c>
      <c r="R20" s="9">
        <f t="shared" si="2"/>
        <v>42704.335810185185</v>
      </c>
      <c r="S20" s="9">
        <f t="shared" si="3"/>
        <v>42737.957638888889</v>
      </c>
      <c r="T20">
        <f t="shared" si="4"/>
        <v>2016</v>
      </c>
    </row>
    <row r="21" spans="1:20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2" t="s">
        <v>8277</v>
      </c>
      <c r="Q21" t="s">
        <v>8278</v>
      </c>
      <c r="R21" s="9">
        <f t="shared" si="2"/>
        <v>42076.130011574074</v>
      </c>
      <c r="S21" s="9">
        <f t="shared" si="3"/>
        <v>42131.290277777778</v>
      </c>
      <c r="T21">
        <f t="shared" si="4"/>
        <v>2015</v>
      </c>
    </row>
    <row r="22" spans="1:20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1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2" t="s">
        <v>8277</v>
      </c>
      <c r="Q22" t="s">
        <v>8279</v>
      </c>
      <c r="R22" s="9">
        <f t="shared" si="2"/>
        <v>42199.651319444441</v>
      </c>
      <c r="S22" s="9">
        <f t="shared" si="3"/>
        <v>42235.651319444441</v>
      </c>
      <c r="T22">
        <f t="shared" si="4"/>
        <v>2015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2" t="s">
        <v>8285</v>
      </c>
      <c r="Q23" t="s">
        <v>8286</v>
      </c>
      <c r="R23" s="9">
        <f t="shared" si="2"/>
        <v>42033.584016203706</v>
      </c>
      <c r="S23" s="9">
        <f t="shared" si="3"/>
        <v>42063.584016203706</v>
      </c>
      <c r="T23">
        <f t="shared" si="4"/>
        <v>2015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1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2" t="s">
        <v>8285</v>
      </c>
      <c r="Q24" t="s">
        <v>8286</v>
      </c>
      <c r="R24" s="9">
        <f t="shared" si="2"/>
        <v>42677.005474537036</v>
      </c>
      <c r="S24" s="9">
        <f t="shared" si="3"/>
        <v>42707.0471412037</v>
      </c>
      <c r="T24">
        <f t="shared" si="4"/>
        <v>2016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2" t="s">
        <v>8277</v>
      </c>
      <c r="Q25" t="s">
        <v>8278</v>
      </c>
      <c r="R25" s="9">
        <f t="shared" si="2"/>
        <v>42452.272824074069</v>
      </c>
      <c r="S25" s="9">
        <f t="shared" si="3"/>
        <v>42482.272824074069</v>
      </c>
      <c r="T25">
        <f t="shared" si="4"/>
        <v>2016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2" t="s">
        <v>8277</v>
      </c>
      <c r="Q26" t="s">
        <v>8278</v>
      </c>
      <c r="R26" s="9">
        <f t="shared" si="2"/>
        <v>42290.460023148145</v>
      </c>
      <c r="S26" s="9">
        <f t="shared" si="3"/>
        <v>42327.207638888889</v>
      </c>
      <c r="T26">
        <f t="shared" si="4"/>
        <v>2015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1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2" t="s">
        <v>8277</v>
      </c>
      <c r="Q27" t="s">
        <v>8278</v>
      </c>
      <c r="R27" s="9">
        <f t="shared" si="2"/>
        <v>42136.209675925929</v>
      </c>
      <c r="S27" s="9">
        <f t="shared" si="3"/>
        <v>42167.833333333328</v>
      </c>
      <c r="T27">
        <f t="shared" si="4"/>
        <v>2015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2" t="s">
        <v>8277</v>
      </c>
      <c r="Q28" t="s">
        <v>8278</v>
      </c>
      <c r="R28" s="9">
        <f t="shared" si="2"/>
        <v>41835.540486111109</v>
      </c>
      <c r="S28" s="9">
        <f t="shared" si="3"/>
        <v>41865.540486111109</v>
      </c>
      <c r="T28">
        <f t="shared" si="4"/>
        <v>2014</v>
      </c>
    </row>
    <row r="29" spans="1:20" ht="43.5" x14ac:dyDescent="0.35">
      <c r="A29">
        <v>2699</v>
      </c>
      <c r="B29" s="3" t="s">
        <v>2699</v>
      </c>
      <c r="C29" s="3" t="s">
        <v>6809</v>
      </c>
      <c r="D29" s="6">
        <v>2</v>
      </c>
      <c r="E29" s="8">
        <v>0</v>
      </c>
      <c r="F29" t="s">
        <v>8220</v>
      </c>
      <c r="G29" t="s">
        <v>8228</v>
      </c>
      <c r="H29" t="s">
        <v>8250</v>
      </c>
      <c r="I29" s="11">
        <v>1407533463</v>
      </c>
      <c r="J29">
        <v>1404941463</v>
      </c>
      <c r="K29" t="b">
        <v>0</v>
      </c>
      <c r="L29">
        <v>0</v>
      </c>
      <c r="M29" t="b">
        <v>0</v>
      </c>
      <c r="N29">
        <f>ROUND(E29/D29*100,0)</f>
        <v>0</v>
      </c>
      <c r="O29">
        <f>IFERROR(ROUND(E29/L29,2),0)</f>
        <v>0</v>
      </c>
      <c r="P29" s="12" t="s">
        <v>8288</v>
      </c>
      <c r="Q29" t="s">
        <v>8310</v>
      </c>
      <c r="R29" s="9">
        <f t="shared" si="2"/>
        <v>41829.896562499998</v>
      </c>
      <c r="S29" s="9">
        <f t="shared" si="3"/>
        <v>41859.896562499998</v>
      </c>
      <c r="T29">
        <f t="shared" si="4"/>
        <v>2014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>
        <v>1425531666</v>
      </c>
      <c r="K30" t="b">
        <v>1</v>
      </c>
      <c r="L30">
        <v>3562</v>
      </c>
      <c r="M30" t="b">
        <v>1</v>
      </c>
      <c r="N30">
        <f>ROUND(E30/D30*100,0)</f>
        <v>1015</v>
      </c>
      <c r="O30">
        <f>IFERROR(ROUND(E30/L30,2),0)</f>
        <v>56.97</v>
      </c>
      <c r="P30" s="12" t="s">
        <v>8285</v>
      </c>
      <c r="Q30" t="s">
        <v>8286</v>
      </c>
      <c r="R30" s="9">
        <f t="shared" si="2"/>
        <v>42068.209097222221</v>
      </c>
      <c r="S30" s="9">
        <f t="shared" si="3"/>
        <v>42097.165972222225</v>
      </c>
      <c r="T30">
        <f t="shared" si="4"/>
        <v>2015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1">
        <v>1450511940</v>
      </c>
      <c r="J31">
        <v>1446527540</v>
      </c>
      <c r="K31" t="b">
        <v>1</v>
      </c>
      <c r="L31">
        <v>821</v>
      </c>
      <c r="M31" t="b">
        <v>1</v>
      </c>
      <c r="N31">
        <f>ROUND(E31/D31*100,0)</f>
        <v>402</v>
      </c>
      <c r="O31">
        <f>IFERROR(ROUND(E31/L31,2),0)</f>
        <v>245.02</v>
      </c>
      <c r="P31" s="12" t="s">
        <v>8277</v>
      </c>
      <c r="Q31" t="s">
        <v>8278</v>
      </c>
      <c r="R31" s="9">
        <f t="shared" si="2"/>
        <v>42311.216898148152</v>
      </c>
      <c r="S31" s="9">
        <f t="shared" si="3"/>
        <v>42357.332638888889</v>
      </c>
      <c r="T31">
        <f t="shared" si="4"/>
        <v>2015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>
        <v>1408734015</v>
      </c>
      <c r="K32" t="b">
        <v>0</v>
      </c>
      <c r="L32">
        <v>1204</v>
      </c>
      <c r="M32" t="b">
        <v>1</v>
      </c>
      <c r="N32">
        <f>ROUND(E32/D32*100,0)</f>
        <v>945</v>
      </c>
      <c r="O32">
        <f>IFERROR(ROUND(E32/L32,2),0)</f>
        <v>164.8</v>
      </c>
      <c r="P32" s="12" t="s">
        <v>8285</v>
      </c>
      <c r="Q32" t="s">
        <v>8286</v>
      </c>
      <c r="R32" s="9">
        <f t="shared" si="2"/>
        <v>41873.79184027778</v>
      </c>
      <c r="S32" s="9">
        <f t="shared" si="3"/>
        <v>41903.79184027778</v>
      </c>
      <c r="T32">
        <f t="shared" si="4"/>
        <v>2014</v>
      </c>
    </row>
    <row r="33" spans="1:20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>
        <v>1471971621</v>
      </c>
      <c r="K33" t="b">
        <v>1</v>
      </c>
      <c r="L33">
        <v>1780</v>
      </c>
      <c r="M33" t="b">
        <v>1</v>
      </c>
      <c r="N33">
        <f>ROUND(E33/D33*100,0)</f>
        <v>485</v>
      </c>
      <c r="O33">
        <f>IFERROR(ROUND(E33/L33,2),0)</f>
        <v>108.97</v>
      </c>
      <c r="P33" s="12" t="s">
        <v>8277</v>
      </c>
      <c r="Q33" t="s">
        <v>8278</v>
      </c>
      <c r="R33" s="9">
        <f t="shared" si="2"/>
        <v>42605.70857638889</v>
      </c>
      <c r="S33" s="9">
        <f t="shared" si="3"/>
        <v>42635.70857638889</v>
      </c>
      <c r="T33">
        <f t="shared" si="4"/>
        <v>2016</v>
      </c>
    </row>
    <row r="34" spans="1:20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>
        <v>1406066440</v>
      </c>
      <c r="K34" t="b">
        <v>1</v>
      </c>
      <c r="L34">
        <v>3355</v>
      </c>
      <c r="M34" t="b">
        <v>1</v>
      </c>
      <c r="N34">
        <f>ROUND(E34/D34*100,0)</f>
        <v>526</v>
      </c>
      <c r="O34">
        <f>IFERROR(ROUND(E34/L34,2),0)</f>
        <v>54.88</v>
      </c>
      <c r="P34" s="12" t="s">
        <v>8288</v>
      </c>
      <c r="Q34" t="s">
        <v>8289</v>
      </c>
      <c r="R34" s="9">
        <f t="shared" si="2"/>
        <v>41842.917129629634</v>
      </c>
      <c r="S34" s="9">
        <f t="shared" si="3"/>
        <v>41877.917129629634</v>
      </c>
      <c r="T34">
        <f t="shared" si="4"/>
        <v>2014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1">
        <v>1484085540</v>
      </c>
      <c r="J35">
        <v>1482353513</v>
      </c>
      <c r="K35" t="b">
        <v>0</v>
      </c>
      <c r="L35">
        <v>1670</v>
      </c>
      <c r="M35" t="b">
        <v>1</v>
      </c>
      <c r="N35">
        <f>ROUND(E35/D35*100,0)</f>
        <v>720</v>
      </c>
      <c r="O35">
        <f>IFERROR(ROUND(E35/L35,2),0)</f>
        <v>107.82</v>
      </c>
      <c r="P35" s="12" t="s">
        <v>8285</v>
      </c>
      <c r="Q35" t="s">
        <v>8286</v>
      </c>
      <c r="R35" s="9">
        <f t="shared" si="2"/>
        <v>42725.869363425925</v>
      </c>
      <c r="S35" s="9">
        <f t="shared" si="3"/>
        <v>42745.915972222225</v>
      </c>
      <c r="T35">
        <f t="shared" si="4"/>
        <v>2016</v>
      </c>
    </row>
    <row r="36" spans="1:20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>
        <v>1456232462</v>
      </c>
      <c r="K36" t="b">
        <v>1</v>
      </c>
      <c r="L36">
        <v>1945</v>
      </c>
      <c r="M36" t="b">
        <v>1</v>
      </c>
      <c r="N36">
        <f>ROUND(E36/D36*100,0)</f>
        <v>355</v>
      </c>
      <c r="O36">
        <f>IFERROR(ROUND(E36/L36,2),0)</f>
        <v>91.21</v>
      </c>
      <c r="P36" s="12" t="s">
        <v>8277</v>
      </c>
      <c r="Q36" t="s">
        <v>8278</v>
      </c>
      <c r="R36" s="9">
        <f t="shared" si="2"/>
        <v>42423.542384259257</v>
      </c>
      <c r="S36" s="9">
        <f t="shared" si="3"/>
        <v>42463.500717592593</v>
      </c>
      <c r="T36">
        <f t="shared" si="4"/>
        <v>2016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1">
        <v>1455933653</v>
      </c>
      <c r="J37">
        <v>1452045653</v>
      </c>
      <c r="K37" t="b">
        <v>0</v>
      </c>
      <c r="L37">
        <v>541</v>
      </c>
      <c r="M37" t="b">
        <v>1</v>
      </c>
      <c r="N37">
        <f>ROUND(E37/D37*100,0)</f>
        <v>353</v>
      </c>
      <c r="O37">
        <f>IFERROR(ROUND(E37/L37,2),0)</f>
        <v>326.29000000000002</v>
      </c>
      <c r="P37" s="12" t="s">
        <v>8277</v>
      </c>
      <c r="Q37" t="s">
        <v>8278</v>
      </c>
      <c r="R37" s="9">
        <f t="shared" si="2"/>
        <v>42375.08394675926</v>
      </c>
      <c r="S37" s="9">
        <f t="shared" si="3"/>
        <v>42420.08394675926</v>
      </c>
      <c r="T37">
        <f t="shared" si="4"/>
        <v>2016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1">
        <v>1429391405</v>
      </c>
      <c r="J38">
        <v>1425507005</v>
      </c>
      <c r="K38" t="b">
        <v>1</v>
      </c>
      <c r="L38">
        <v>365</v>
      </c>
      <c r="M38" t="b">
        <v>1</v>
      </c>
      <c r="N38">
        <f>ROUND(E38/D38*100,0)</f>
        <v>294</v>
      </c>
      <c r="O38">
        <f>IFERROR(ROUND(E38/L38,2),0)</f>
        <v>483.34</v>
      </c>
      <c r="P38" s="12" t="s">
        <v>8277</v>
      </c>
      <c r="Q38" t="s">
        <v>8278</v>
      </c>
      <c r="R38" s="9">
        <f t="shared" si="2"/>
        <v>42067.923668981486</v>
      </c>
      <c r="S38" s="9">
        <f t="shared" si="3"/>
        <v>42112.882002314815</v>
      </c>
      <c r="T38">
        <f t="shared" si="4"/>
        <v>2015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1">
        <v>1359743139</v>
      </c>
      <c r="J39">
        <v>1355855139</v>
      </c>
      <c r="K39" t="b">
        <v>0</v>
      </c>
      <c r="L39">
        <v>1062</v>
      </c>
      <c r="M39" t="b">
        <v>1</v>
      </c>
      <c r="N39">
        <f>ROUND(E39/D39*100,0)</f>
        <v>114</v>
      </c>
      <c r="O39">
        <f>IFERROR(ROUND(E39/L39,2),0)</f>
        <v>161.26</v>
      </c>
      <c r="P39" s="12" t="s">
        <v>8290</v>
      </c>
      <c r="Q39" t="s">
        <v>8291</v>
      </c>
      <c r="R39" s="9">
        <f t="shared" si="2"/>
        <v>41261.767812500002</v>
      </c>
      <c r="S39" s="9">
        <f t="shared" si="3"/>
        <v>41306.767812500002</v>
      </c>
      <c r="T39">
        <f t="shared" si="4"/>
        <v>2012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1">
        <v>1470896916</v>
      </c>
      <c r="J40">
        <v>1467008916</v>
      </c>
      <c r="K40" t="b">
        <v>1</v>
      </c>
      <c r="L40">
        <v>2478</v>
      </c>
      <c r="M40" t="b">
        <v>1</v>
      </c>
      <c r="N40">
        <f>ROUND(E40/D40*100,0)</f>
        <v>1705</v>
      </c>
      <c r="O40">
        <f>IFERROR(ROUND(E40/L40,2),0)</f>
        <v>68.819999999999993</v>
      </c>
      <c r="P40" s="12" t="s">
        <v>8277</v>
      </c>
      <c r="Q40" t="s">
        <v>8278</v>
      </c>
      <c r="R40" s="9">
        <f t="shared" si="2"/>
        <v>42548.269861111112</v>
      </c>
      <c r="S40" s="9">
        <f t="shared" si="3"/>
        <v>42593.269861111112</v>
      </c>
      <c r="T40">
        <f t="shared" si="4"/>
        <v>2016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1">
        <v>1480568340</v>
      </c>
      <c r="J41">
        <v>1477996325</v>
      </c>
      <c r="K41" t="b">
        <v>1</v>
      </c>
      <c r="L41">
        <v>379</v>
      </c>
      <c r="M41" t="b">
        <v>1</v>
      </c>
      <c r="N41">
        <f>ROUND(E41/D41*100,0)</f>
        <v>136</v>
      </c>
      <c r="O41">
        <f>IFERROR(ROUND(E41/L41,2),0)</f>
        <v>449.26</v>
      </c>
      <c r="P41" s="12" t="s">
        <v>8277</v>
      </c>
      <c r="Q41" t="s">
        <v>8278</v>
      </c>
      <c r="R41" s="9">
        <f t="shared" si="2"/>
        <v>42675.438946759255</v>
      </c>
      <c r="S41" s="9">
        <f t="shared" si="3"/>
        <v>42705.207638888889</v>
      </c>
      <c r="T41">
        <f t="shared" si="4"/>
        <v>2016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>
        <v>1410534636</v>
      </c>
      <c r="K42" t="b">
        <v>1</v>
      </c>
      <c r="L42">
        <v>1095</v>
      </c>
      <c r="M42" t="b">
        <v>1</v>
      </c>
      <c r="N42">
        <f>ROUND(E42/D42*100,0)</f>
        <v>147</v>
      </c>
      <c r="O42">
        <f>IFERROR(ROUND(E42/L42,2),0)</f>
        <v>155.24</v>
      </c>
      <c r="P42" s="12" t="s">
        <v>8266</v>
      </c>
      <c r="Q42" t="s">
        <v>8267</v>
      </c>
      <c r="R42" s="9">
        <f t="shared" si="2"/>
        <v>41894.632361111115</v>
      </c>
      <c r="S42" s="9">
        <f t="shared" si="3"/>
        <v>41954.674027777779</v>
      </c>
      <c r="T42">
        <f t="shared" si="4"/>
        <v>2014</v>
      </c>
    </row>
    <row r="43" spans="1:20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>
        <v>1486625606</v>
      </c>
      <c r="K43" t="b">
        <v>1</v>
      </c>
      <c r="L43">
        <v>1151</v>
      </c>
      <c r="M43" t="b">
        <v>1</v>
      </c>
      <c r="N43">
        <f>ROUND(E43/D43*100,0)</f>
        <v>113</v>
      </c>
      <c r="O43">
        <f>IFERROR(ROUND(E43/L43,2),0)</f>
        <v>147.16999999999999</v>
      </c>
      <c r="P43" s="12" t="s">
        <v>8290</v>
      </c>
      <c r="Q43" t="s">
        <v>8291</v>
      </c>
      <c r="R43" s="9">
        <f t="shared" si="2"/>
        <v>42775.314884259264</v>
      </c>
      <c r="S43" s="9">
        <f t="shared" si="3"/>
        <v>42808.956250000003</v>
      </c>
      <c r="T43">
        <f t="shared" si="4"/>
        <v>2017</v>
      </c>
    </row>
    <row r="44" spans="1:20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>
        <v>1446562807</v>
      </c>
      <c r="K44" t="b">
        <v>1</v>
      </c>
      <c r="L44">
        <v>644</v>
      </c>
      <c r="M44" t="b">
        <v>1</v>
      </c>
      <c r="N44">
        <f>ROUND(E44/D44*100,0)</f>
        <v>211</v>
      </c>
      <c r="O44">
        <f>IFERROR(ROUND(E44/L44,2),0)</f>
        <v>262.16000000000003</v>
      </c>
      <c r="P44" s="12" t="s">
        <v>8277</v>
      </c>
      <c r="Q44" t="s">
        <v>8278</v>
      </c>
      <c r="R44" s="9">
        <f t="shared" si="2"/>
        <v>42311.625081018516</v>
      </c>
      <c r="S44" s="9">
        <f t="shared" si="3"/>
        <v>42357.041666666672</v>
      </c>
      <c r="T44">
        <f t="shared" si="4"/>
        <v>2015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>
        <v>1372177288</v>
      </c>
      <c r="K45" t="b">
        <v>0</v>
      </c>
      <c r="L45">
        <v>8200</v>
      </c>
      <c r="M45" t="b">
        <v>1</v>
      </c>
      <c r="N45">
        <f>ROUND(E45/D45*100,0)</f>
        <v>1678</v>
      </c>
      <c r="O45">
        <f>IFERROR(ROUND(E45/L45,2),0)</f>
        <v>20.47</v>
      </c>
      <c r="P45" s="12" t="s">
        <v>8277</v>
      </c>
      <c r="Q45" t="s">
        <v>8278</v>
      </c>
      <c r="R45" s="9">
        <f t="shared" si="2"/>
        <v>41450.681574074071</v>
      </c>
      <c r="S45" s="9">
        <f t="shared" si="3"/>
        <v>41480.681574074071</v>
      </c>
      <c r="T45">
        <f t="shared" si="4"/>
        <v>2013</v>
      </c>
    </row>
    <row r="46" spans="1:20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>
        <v>1334989881</v>
      </c>
      <c r="K46" t="b">
        <v>1</v>
      </c>
      <c r="L46">
        <v>290</v>
      </c>
      <c r="M46" t="b">
        <v>1</v>
      </c>
      <c r="N46">
        <f>ROUND(E46/D46*100,0)</f>
        <v>399</v>
      </c>
      <c r="O46">
        <f>IFERROR(ROUND(E46/L46,2),0)</f>
        <v>577.28</v>
      </c>
      <c r="P46" s="12" t="s">
        <v>8277</v>
      </c>
      <c r="Q46" t="s">
        <v>8278</v>
      </c>
      <c r="R46" s="9">
        <f t="shared" si="2"/>
        <v>41020.271770833337</v>
      </c>
      <c r="S46" s="9">
        <f t="shared" si="3"/>
        <v>41052.791666666664</v>
      </c>
      <c r="T46">
        <f t="shared" si="4"/>
        <v>2012</v>
      </c>
    </row>
    <row r="47" spans="1:20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1">
        <v>1434017153</v>
      </c>
      <c r="J47">
        <v>1431425153</v>
      </c>
      <c r="K47" t="b">
        <v>1</v>
      </c>
      <c r="L47">
        <v>353</v>
      </c>
      <c r="M47" t="b">
        <v>1</v>
      </c>
      <c r="N47">
        <f>ROUND(E47/D47*100,0)</f>
        <v>161</v>
      </c>
      <c r="O47">
        <f>IFERROR(ROUND(E47/L47,2),0)</f>
        <v>457.39</v>
      </c>
      <c r="P47" s="12" t="s">
        <v>8277</v>
      </c>
      <c r="Q47" t="s">
        <v>8278</v>
      </c>
      <c r="R47" s="9">
        <f t="shared" si="2"/>
        <v>42136.420752314814</v>
      </c>
      <c r="S47" s="9">
        <f t="shared" si="3"/>
        <v>42166.420752314814</v>
      </c>
      <c r="T47">
        <f t="shared" si="4"/>
        <v>2015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1">
        <v>1433996746</v>
      </c>
      <c r="J48">
        <v>1431404746</v>
      </c>
      <c r="K48" t="b">
        <v>1</v>
      </c>
      <c r="L48">
        <v>729</v>
      </c>
      <c r="M48" t="b">
        <v>1</v>
      </c>
      <c r="N48">
        <f>ROUND(E48/D48*100,0)</f>
        <v>201</v>
      </c>
      <c r="O48">
        <f>IFERROR(ROUND(E48/L48,2),0)</f>
        <v>220.74</v>
      </c>
      <c r="P48" s="12" t="s">
        <v>8277</v>
      </c>
      <c r="Q48" t="s">
        <v>8278</v>
      </c>
      <c r="R48" s="9">
        <f t="shared" si="2"/>
        <v>42136.184560185182</v>
      </c>
      <c r="S48" s="9">
        <f t="shared" si="3"/>
        <v>42166.184560185182</v>
      </c>
      <c r="T48">
        <f t="shared" si="4"/>
        <v>2015</v>
      </c>
    </row>
    <row r="49" spans="1:20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1">
        <v>1450971684</v>
      </c>
      <c r="J49">
        <v>1447515684</v>
      </c>
      <c r="K49" t="b">
        <v>1</v>
      </c>
      <c r="L49">
        <v>1420</v>
      </c>
      <c r="M49" t="b">
        <v>1</v>
      </c>
      <c r="N49">
        <f>ROUND(E49/D49*100,0)</f>
        <v>102</v>
      </c>
      <c r="O49">
        <f>IFERROR(ROUND(E49/L49,2),0)</f>
        <v>108</v>
      </c>
      <c r="P49" s="12" t="s">
        <v>8266</v>
      </c>
      <c r="Q49" t="s">
        <v>8267</v>
      </c>
      <c r="R49" s="9">
        <f t="shared" si="2"/>
        <v>42322.653749999998</v>
      </c>
      <c r="S49" s="9">
        <f t="shared" si="3"/>
        <v>42362.653749999998</v>
      </c>
      <c r="T49">
        <f t="shared" si="4"/>
        <v>2015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>
        <v>1427212918</v>
      </c>
      <c r="K50" t="b">
        <v>0</v>
      </c>
      <c r="L50">
        <v>470</v>
      </c>
      <c r="M50" t="b">
        <v>1</v>
      </c>
      <c r="N50">
        <f>ROUND(E50/D50*100,0)</f>
        <v>153</v>
      </c>
      <c r="O50">
        <f>IFERROR(ROUND(E50/L50,2),0)</f>
        <v>324.69</v>
      </c>
      <c r="P50" s="12" t="s">
        <v>8277</v>
      </c>
      <c r="Q50" t="s">
        <v>8278</v>
      </c>
      <c r="R50" s="9">
        <f t="shared" si="2"/>
        <v>42087.668032407411</v>
      </c>
      <c r="S50" s="9">
        <f t="shared" si="3"/>
        <v>42132.668032407411</v>
      </c>
      <c r="T50">
        <f t="shared" si="4"/>
        <v>2015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1">
        <v>1479890743</v>
      </c>
      <c r="J51">
        <v>1476776743</v>
      </c>
      <c r="K51" t="b">
        <v>1</v>
      </c>
      <c r="L51">
        <v>398</v>
      </c>
      <c r="M51" t="b">
        <v>1</v>
      </c>
      <c r="N51">
        <f>ROUND(E51/D51*100,0)</f>
        <v>305</v>
      </c>
      <c r="O51">
        <f>IFERROR(ROUND(E51/L51,2),0)</f>
        <v>383.36</v>
      </c>
      <c r="P51" s="12" t="s">
        <v>8277</v>
      </c>
      <c r="Q51" t="s">
        <v>8278</v>
      </c>
      <c r="R51" s="9">
        <f t="shared" si="2"/>
        <v>42661.323414351849</v>
      </c>
      <c r="S51" s="9">
        <f t="shared" si="3"/>
        <v>42697.365081018521</v>
      </c>
      <c r="T51">
        <f t="shared" si="4"/>
        <v>2016</v>
      </c>
    </row>
    <row r="52" spans="1:20" ht="43.5" x14ac:dyDescent="0.35">
      <c r="A52">
        <v>1547</v>
      </c>
      <c r="B52" s="3" t="s">
        <v>1548</v>
      </c>
      <c r="C52" s="3" t="s">
        <v>5657</v>
      </c>
      <c r="D52" s="6">
        <v>20</v>
      </c>
      <c r="E52" s="8">
        <v>0</v>
      </c>
      <c r="F52" t="s">
        <v>8220</v>
      </c>
      <c r="G52" t="s">
        <v>8223</v>
      </c>
      <c r="H52" t="s">
        <v>8245</v>
      </c>
      <c r="I52" s="11">
        <v>1487844882</v>
      </c>
      <c r="J52">
        <v>1487240082</v>
      </c>
      <c r="K52" t="b">
        <v>0</v>
      </c>
      <c r="L52">
        <v>0</v>
      </c>
      <c r="M52" t="b">
        <v>0</v>
      </c>
      <c r="N52">
        <f>ROUND(E52/D52*100,0)</f>
        <v>0</v>
      </c>
      <c r="O52">
        <f>IFERROR(ROUND(E52/L52,2),0)</f>
        <v>0</v>
      </c>
      <c r="P52" s="12" t="s">
        <v>8282</v>
      </c>
      <c r="Q52" t="s">
        <v>8320</v>
      </c>
      <c r="R52" s="9">
        <f t="shared" si="2"/>
        <v>42782.426875000005</v>
      </c>
      <c r="S52" s="9">
        <f t="shared" si="3"/>
        <v>42789.426875000005</v>
      </c>
      <c r="T52">
        <f t="shared" si="4"/>
        <v>2017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1">
        <v>1446217183</v>
      </c>
      <c r="J53">
        <v>1443538783</v>
      </c>
      <c r="K53" t="b">
        <v>0</v>
      </c>
      <c r="L53">
        <v>161</v>
      </c>
      <c r="M53" t="b">
        <v>0</v>
      </c>
      <c r="N53">
        <f>ROUND(E53/D53*100,0)</f>
        <v>75</v>
      </c>
      <c r="O53">
        <f>IFERROR(ROUND(E53/L53,2),0)</f>
        <v>932.31</v>
      </c>
      <c r="P53" s="12" t="s">
        <v>8277</v>
      </c>
      <c r="Q53" t="s">
        <v>8279</v>
      </c>
      <c r="R53" s="9">
        <f t="shared" si="2"/>
        <v>42276.624803240738</v>
      </c>
      <c r="S53" s="9">
        <f t="shared" si="3"/>
        <v>42307.624803240738</v>
      </c>
      <c r="T53">
        <f t="shared" si="4"/>
        <v>2015</v>
      </c>
    </row>
    <row r="54" spans="1:20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>
        <v>1485146622</v>
      </c>
      <c r="K54" t="b">
        <v>1</v>
      </c>
      <c r="L54">
        <v>1596</v>
      </c>
      <c r="M54" t="b">
        <v>1</v>
      </c>
      <c r="N54">
        <f>ROUND(E54/D54*100,0)</f>
        <v>147</v>
      </c>
      <c r="O54">
        <f>IFERROR(ROUND(E54/L54,2),0)</f>
        <v>92.25</v>
      </c>
      <c r="P54" s="12" t="s">
        <v>8290</v>
      </c>
      <c r="Q54" t="s">
        <v>8291</v>
      </c>
      <c r="R54" s="9">
        <f t="shared" si="2"/>
        <v>42758.197013888886</v>
      </c>
      <c r="S54" s="9">
        <f t="shared" si="3"/>
        <v>42788.197013888886</v>
      </c>
      <c r="T54">
        <f t="shared" si="4"/>
        <v>2017</v>
      </c>
    </row>
    <row r="55" spans="1:20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1">
        <v>1480777515</v>
      </c>
      <c r="J55">
        <v>1478095515</v>
      </c>
      <c r="K55" t="b">
        <v>1</v>
      </c>
      <c r="L55">
        <v>510</v>
      </c>
      <c r="M55" t="b">
        <v>1</v>
      </c>
      <c r="N55">
        <f>ROUND(E55/D55*100,0)</f>
        <v>285</v>
      </c>
      <c r="O55">
        <f>IFERROR(ROUND(E55/L55,2),0)</f>
        <v>279.38</v>
      </c>
      <c r="P55" s="12" t="s">
        <v>8277</v>
      </c>
      <c r="Q55" t="s">
        <v>8278</v>
      </c>
      <c r="R55" s="9">
        <f t="shared" si="2"/>
        <v>42676.586979166663</v>
      </c>
      <c r="S55" s="9">
        <f t="shared" si="3"/>
        <v>42707.628645833334</v>
      </c>
      <c r="T55">
        <f t="shared" si="4"/>
        <v>2016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>
        <v>1394536048</v>
      </c>
      <c r="K56" t="b">
        <v>1</v>
      </c>
      <c r="L56">
        <v>2436</v>
      </c>
      <c r="M56" t="b">
        <v>1</v>
      </c>
      <c r="N56">
        <f>ROUND(E56/D56*100,0)</f>
        <v>109</v>
      </c>
      <c r="O56">
        <f>IFERROR(ROUND(E56/L56,2),0)</f>
        <v>56.34</v>
      </c>
      <c r="P56" s="12" t="s">
        <v>8290</v>
      </c>
      <c r="Q56" t="s">
        <v>8291</v>
      </c>
      <c r="R56" s="9">
        <f t="shared" si="2"/>
        <v>41709.463518518518</v>
      </c>
      <c r="S56" s="9">
        <f t="shared" si="3"/>
        <v>41768.875</v>
      </c>
      <c r="T56">
        <f t="shared" si="4"/>
        <v>2014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>
        <v>1329759452</v>
      </c>
      <c r="K57" t="b">
        <v>1</v>
      </c>
      <c r="L57">
        <v>2602</v>
      </c>
      <c r="M57" t="b">
        <v>1</v>
      </c>
      <c r="N57">
        <f>ROUND(E57/D57*100,0)</f>
        <v>456</v>
      </c>
      <c r="O57">
        <f>IFERROR(ROUND(E57/L57,2),0)</f>
        <v>52.62</v>
      </c>
      <c r="P57" s="12" t="s">
        <v>8280</v>
      </c>
      <c r="Q57" t="s">
        <v>8281</v>
      </c>
      <c r="R57" s="9">
        <f t="shared" si="2"/>
        <v>40959.734398148146</v>
      </c>
      <c r="S57" s="9">
        <f t="shared" si="3"/>
        <v>40990.125</v>
      </c>
      <c r="T57">
        <f t="shared" si="4"/>
        <v>2012</v>
      </c>
    </row>
    <row r="58" spans="1:20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>
        <v>1382449733</v>
      </c>
      <c r="K58" t="b">
        <v>0</v>
      </c>
      <c r="L58">
        <v>2525</v>
      </c>
      <c r="M58" t="b">
        <v>1</v>
      </c>
      <c r="N58">
        <f>ROUND(E58/D58*100,0)</f>
        <v>1360</v>
      </c>
      <c r="O58">
        <f>IFERROR(ROUND(E58/L58,2),0)</f>
        <v>53.87</v>
      </c>
      <c r="P58" s="12" t="s">
        <v>8285</v>
      </c>
      <c r="Q58" t="s">
        <v>8286</v>
      </c>
      <c r="R58" s="9">
        <f t="shared" si="2"/>
        <v>41569.575613425928</v>
      </c>
      <c r="S58" s="9">
        <f t="shared" si="3"/>
        <v>41605.126388888886</v>
      </c>
      <c r="T58">
        <f t="shared" si="4"/>
        <v>2013</v>
      </c>
    </row>
    <row r="59" spans="1:20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>
        <v>1479414344</v>
      </c>
      <c r="K59" t="b">
        <v>0</v>
      </c>
      <c r="L59">
        <v>3238</v>
      </c>
      <c r="M59" t="b">
        <v>1</v>
      </c>
      <c r="N59">
        <f>ROUND(E59/D59*100,0)</f>
        <v>1081</v>
      </c>
      <c r="O59">
        <f>IFERROR(ROUND(E59/L59,2),0)</f>
        <v>40.07</v>
      </c>
      <c r="P59" s="12" t="s">
        <v>8285</v>
      </c>
      <c r="Q59" t="s">
        <v>8286</v>
      </c>
      <c r="R59" s="9">
        <f t="shared" si="2"/>
        <v>42691.8512037037</v>
      </c>
      <c r="S59" s="9">
        <f t="shared" si="3"/>
        <v>42719.958333333328</v>
      </c>
      <c r="T59">
        <f t="shared" si="4"/>
        <v>2016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>
        <v>1366731491</v>
      </c>
      <c r="K60" t="b">
        <v>0</v>
      </c>
      <c r="L60">
        <v>1373</v>
      </c>
      <c r="M60" t="b">
        <v>1</v>
      </c>
      <c r="N60">
        <f>ROUND(E60/D60*100,0)</f>
        <v>148</v>
      </c>
      <c r="O60">
        <f>IFERROR(ROUND(E60/L60,2),0)</f>
        <v>91.83</v>
      </c>
      <c r="P60" s="12" t="s">
        <v>8277</v>
      </c>
      <c r="Q60" t="s">
        <v>8278</v>
      </c>
      <c r="R60" s="9">
        <f t="shared" si="2"/>
        <v>41387.651516203703</v>
      </c>
      <c r="S60" s="9">
        <f t="shared" si="3"/>
        <v>41417.651516203703</v>
      </c>
      <c r="T60">
        <f t="shared" si="4"/>
        <v>2013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1">
        <v>1465652372</v>
      </c>
      <c r="J61">
        <v>1463060372</v>
      </c>
      <c r="K61" t="b">
        <v>1</v>
      </c>
      <c r="L61">
        <v>325</v>
      </c>
      <c r="M61" t="b">
        <v>1</v>
      </c>
      <c r="N61">
        <f>ROUND(E61/D61*100,0)</f>
        <v>125</v>
      </c>
      <c r="O61">
        <f>IFERROR(ROUND(E61/L61,2),0)</f>
        <v>385.04</v>
      </c>
      <c r="P61" s="12" t="s">
        <v>8277</v>
      </c>
      <c r="Q61" t="s">
        <v>8278</v>
      </c>
      <c r="R61" s="9">
        <f t="shared" si="2"/>
        <v>42502.569120370375</v>
      </c>
      <c r="S61" s="9">
        <f t="shared" si="3"/>
        <v>42532.569120370375</v>
      </c>
      <c r="T61">
        <f t="shared" si="4"/>
        <v>2016</v>
      </c>
    </row>
    <row r="62" spans="1:20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1">
        <v>1417611645</v>
      </c>
      <c r="J62">
        <v>1414584045</v>
      </c>
      <c r="K62" t="b">
        <v>1</v>
      </c>
      <c r="L62">
        <v>303</v>
      </c>
      <c r="M62" t="b">
        <v>1</v>
      </c>
      <c r="N62">
        <f>ROUND(E62/D62*100,0)</f>
        <v>248</v>
      </c>
      <c r="O62">
        <f>IFERROR(ROUND(E62/L62,2),0)</f>
        <v>408.98</v>
      </c>
      <c r="P62" s="12" t="s">
        <v>8277</v>
      </c>
      <c r="Q62" t="s">
        <v>8278</v>
      </c>
      <c r="R62" s="9">
        <f t="shared" si="2"/>
        <v>41941.500520833331</v>
      </c>
      <c r="S62" s="9">
        <f t="shared" si="3"/>
        <v>41976.542187500003</v>
      </c>
      <c r="T62">
        <f t="shared" si="4"/>
        <v>2014</v>
      </c>
    </row>
    <row r="63" spans="1:20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>
        <v>1391477450</v>
      </c>
      <c r="K63" t="b">
        <v>0</v>
      </c>
      <c r="L63">
        <v>1510</v>
      </c>
      <c r="M63" t="b">
        <v>1</v>
      </c>
      <c r="N63">
        <f>ROUND(E63/D63*100,0)</f>
        <v>182</v>
      </c>
      <c r="O63">
        <f>IFERROR(ROUND(E63/L63,2),0)</f>
        <v>81.75</v>
      </c>
      <c r="P63" s="12" t="s">
        <v>8290</v>
      </c>
      <c r="Q63" t="s">
        <v>8291</v>
      </c>
      <c r="R63" s="9">
        <f t="shared" si="2"/>
        <v>41674.063078703701</v>
      </c>
      <c r="S63" s="9">
        <f t="shared" si="3"/>
        <v>41705.957638888889</v>
      </c>
      <c r="T63">
        <f t="shared" si="4"/>
        <v>2014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1">
        <v>1427740319</v>
      </c>
      <c r="J64">
        <v>1423855919</v>
      </c>
      <c r="K64" t="b">
        <v>1</v>
      </c>
      <c r="L64">
        <v>539</v>
      </c>
      <c r="M64" t="b">
        <v>1</v>
      </c>
      <c r="N64">
        <f>ROUND(E64/D64*100,0)</f>
        <v>120</v>
      </c>
      <c r="O64">
        <f>IFERROR(ROUND(E64/L64,2),0)</f>
        <v>223.1</v>
      </c>
      <c r="P64" s="12" t="s">
        <v>8277</v>
      </c>
      <c r="Q64" t="s">
        <v>8278</v>
      </c>
      <c r="R64" s="9">
        <f t="shared" si="2"/>
        <v>42048.813877314817</v>
      </c>
      <c r="S64" s="9">
        <f t="shared" si="3"/>
        <v>42093.772210648152</v>
      </c>
      <c r="T64">
        <f t="shared" si="4"/>
        <v>2015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>
        <v>1402410663</v>
      </c>
      <c r="K65" t="b">
        <v>1</v>
      </c>
      <c r="L65">
        <v>354</v>
      </c>
      <c r="M65" t="b">
        <v>1</v>
      </c>
      <c r="N65">
        <f>ROUND(E65/D65*100,0)</f>
        <v>234</v>
      </c>
      <c r="O65">
        <f>IFERROR(ROUND(E65/L65,2),0)</f>
        <v>331.1</v>
      </c>
      <c r="P65" s="12" t="s">
        <v>8277</v>
      </c>
      <c r="Q65" t="s">
        <v>8278</v>
      </c>
      <c r="R65" s="9">
        <f t="shared" si="2"/>
        <v>41800.604895833334</v>
      </c>
      <c r="S65" s="9">
        <f t="shared" si="3"/>
        <v>41830.604895833334</v>
      </c>
      <c r="T65">
        <f t="shared" si="4"/>
        <v>2014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1">
        <v>1401459035</v>
      </c>
      <c r="J66">
        <v>1397571035</v>
      </c>
      <c r="K66" t="b">
        <v>1</v>
      </c>
      <c r="L66">
        <v>2139</v>
      </c>
      <c r="M66" t="b">
        <v>1</v>
      </c>
      <c r="N66">
        <f>ROUND(E66/D66*100,0)</f>
        <v>156</v>
      </c>
      <c r="O66">
        <f>IFERROR(ROUND(E66/L66,2),0)</f>
        <v>54.75</v>
      </c>
      <c r="P66" s="12" t="s">
        <v>8290</v>
      </c>
      <c r="Q66" t="s">
        <v>8291</v>
      </c>
      <c r="R66" s="9">
        <f t="shared" si="2"/>
        <v>41744.590682870366</v>
      </c>
      <c r="S66" s="9">
        <f t="shared" si="3"/>
        <v>41789.590682870366</v>
      </c>
      <c r="T66">
        <f t="shared" si="4"/>
        <v>2014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1">
        <v>1470423668</v>
      </c>
      <c r="J67">
        <v>1467831668</v>
      </c>
      <c r="K67" t="b">
        <v>1</v>
      </c>
      <c r="L67">
        <v>1887</v>
      </c>
      <c r="M67" t="b">
        <v>1</v>
      </c>
      <c r="N67">
        <f>ROUND(E67/D67*100,0)</f>
        <v>579</v>
      </c>
      <c r="O67">
        <f>IFERROR(ROUND(E67/L67,2),0)</f>
        <v>61.38</v>
      </c>
      <c r="P67" s="12" t="s">
        <v>8277</v>
      </c>
      <c r="Q67" t="s">
        <v>8278</v>
      </c>
      <c r="R67" s="9">
        <f t="shared" ref="R67:R130" si="5">(((J67/60)/60)/24)+DATE(1970,1,1)</f>
        <v>42557.792453703703</v>
      </c>
      <c r="S67" s="9">
        <f t="shared" ref="S67:S130" si="6">(((I67/60)/60)/24)+DATE(1970,1,1)</f>
        <v>42587.792453703703</v>
      </c>
      <c r="T67">
        <f t="shared" ref="T67:T122" si="7">YEAR(R67)</f>
        <v>2016</v>
      </c>
    </row>
    <row r="68" spans="1:20" ht="29" x14ac:dyDescent="0.35">
      <c r="A68">
        <v>1592</v>
      </c>
      <c r="B68" s="3" t="s">
        <v>1593</v>
      </c>
      <c r="C68" s="3" t="s">
        <v>5702</v>
      </c>
      <c r="D68" s="6">
        <v>25</v>
      </c>
      <c r="E68" s="8">
        <v>0</v>
      </c>
      <c r="F68" t="s">
        <v>8220</v>
      </c>
      <c r="G68" t="s">
        <v>8223</v>
      </c>
      <c r="H68" t="s">
        <v>8245</v>
      </c>
      <c r="I68" s="11">
        <v>1427503485</v>
      </c>
      <c r="J68">
        <v>1423619085</v>
      </c>
      <c r="K68" t="b">
        <v>0</v>
      </c>
      <c r="L68">
        <v>0</v>
      </c>
      <c r="M68" t="b">
        <v>0</v>
      </c>
      <c r="N68">
        <f>ROUND(E68/D68*100,0)</f>
        <v>0</v>
      </c>
      <c r="O68">
        <f>IFERROR(ROUND(E68/L68,2),0)</f>
        <v>0</v>
      </c>
      <c r="P68" s="12" t="s">
        <v>8282</v>
      </c>
      <c r="Q68" t="s">
        <v>8316</v>
      </c>
      <c r="R68" s="9">
        <f t="shared" si="5"/>
        <v>42046.072743055556</v>
      </c>
      <c r="S68" s="9">
        <f t="shared" si="6"/>
        <v>42091.031076388885</v>
      </c>
      <c r="T68">
        <f t="shared" si="7"/>
        <v>2015</v>
      </c>
    </row>
    <row r="69" spans="1:20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1">
        <v>1458807098</v>
      </c>
      <c r="J69">
        <v>1456218698</v>
      </c>
      <c r="K69" t="b">
        <v>0</v>
      </c>
      <c r="L69">
        <v>203</v>
      </c>
      <c r="M69" t="b">
        <v>1</v>
      </c>
      <c r="N69">
        <f>ROUND(E69/D69*100,0)</f>
        <v>115</v>
      </c>
      <c r="O69">
        <f>IFERROR(ROUND(E69/L69,2),0)</f>
        <v>566.39</v>
      </c>
      <c r="P69" s="12" t="s">
        <v>8277</v>
      </c>
      <c r="Q69" t="s">
        <v>8278</v>
      </c>
      <c r="R69" s="9">
        <f t="shared" si="5"/>
        <v>42423.3830787037</v>
      </c>
      <c r="S69" s="9">
        <f t="shared" si="6"/>
        <v>42453.341412037036</v>
      </c>
      <c r="T69">
        <f t="shared" si="7"/>
        <v>2016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1">
        <v>1446019200</v>
      </c>
      <c r="J70">
        <v>1442420377</v>
      </c>
      <c r="K70" t="b">
        <v>1</v>
      </c>
      <c r="L70">
        <v>555</v>
      </c>
      <c r="M70" t="b">
        <v>1</v>
      </c>
      <c r="N70">
        <f>ROUND(E70/D70*100,0)</f>
        <v>113</v>
      </c>
      <c r="O70">
        <f>IFERROR(ROUND(E70/L70,2),0)</f>
        <v>203.63</v>
      </c>
      <c r="P70" s="12" t="s">
        <v>8290</v>
      </c>
      <c r="Q70" t="s">
        <v>8291</v>
      </c>
      <c r="R70" s="9">
        <f t="shared" si="5"/>
        <v>42263.680289351847</v>
      </c>
      <c r="S70" s="9">
        <f t="shared" si="6"/>
        <v>42305.333333333328</v>
      </c>
      <c r="T70">
        <f t="shared" si="7"/>
        <v>2015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1">
        <v>1477972740</v>
      </c>
      <c r="J71">
        <v>1475326255</v>
      </c>
      <c r="K71" t="b">
        <v>0</v>
      </c>
      <c r="L71">
        <v>1260</v>
      </c>
      <c r="M71" t="b">
        <v>1</v>
      </c>
      <c r="N71">
        <f>ROUND(E71/D71*100,0)</f>
        <v>113</v>
      </c>
      <c r="O71">
        <f>IFERROR(ROUND(E71/L71,2),0)</f>
        <v>89.31</v>
      </c>
      <c r="P71" s="12" t="s">
        <v>8266</v>
      </c>
      <c r="Q71" t="s">
        <v>8267</v>
      </c>
      <c r="R71" s="9">
        <f t="shared" si="5"/>
        <v>42644.535358796296</v>
      </c>
      <c r="S71" s="9">
        <f t="shared" si="6"/>
        <v>42675.165972222225</v>
      </c>
      <c r="T71">
        <f t="shared" si="7"/>
        <v>2016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>
        <v>1346042417</v>
      </c>
      <c r="K72" t="b">
        <v>1</v>
      </c>
      <c r="L72">
        <v>1633</v>
      </c>
      <c r="M72" t="b">
        <v>1</v>
      </c>
      <c r="N72">
        <f>ROUND(E72/D72*100,0)</f>
        <v>1105</v>
      </c>
      <c r="O72">
        <f>IFERROR(ROUND(E72/L72,2),0)</f>
        <v>67.69</v>
      </c>
      <c r="P72" s="12" t="s">
        <v>8277</v>
      </c>
      <c r="Q72" t="s">
        <v>8278</v>
      </c>
      <c r="R72" s="9">
        <f t="shared" si="5"/>
        <v>41148.194641203707</v>
      </c>
      <c r="S72" s="9">
        <f t="shared" si="6"/>
        <v>41188.165972222225</v>
      </c>
      <c r="T72">
        <f t="shared" si="7"/>
        <v>2012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>
        <v>1345716422</v>
      </c>
      <c r="K73" t="b">
        <v>0</v>
      </c>
      <c r="L73">
        <v>3468</v>
      </c>
      <c r="M73" t="b">
        <v>1</v>
      </c>
      <c r="N73">
        <f>ROUND(E73/D73*100,0)</f>
        <v>1379</v>
      </c>
      <c r="O73">
        <f>IFERROR(ROUND(E73/L73,2),0)</f>
        <v>31.82</v>
      </c>
      <c r="P73" s="12" t="s">
        <v>8277</v>
      </c>
      <c r="Q73" t="s">
        <v>8284</v>
      </c>
      <c r="R73" s="9">
        <f t="shared" si="5"/>
        <v>41144.42155092593</v>
      </c>
      <c r="S73" s="9">
        <f t="shared" si="6"/>
        <v>41165.42155092593</v>
      </c>
      <c r="T73">
        <f t="shared" si="7"/>
        <v>2012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>
        <v>1482599143</v>
      </c>
      <c r="K74" t="b">
        <v>1</v>
      </c>
      <c r="L74">
        <v>1375</v>
      </c>
      <c r="M74" t="b">
        <v>1</v>
      </c>
      <c r="N74">
        <f>ROUND(E74/D74*100,0)</f>
        <v>217</v>
      </c>
      <c r="O74">
        <f>IFERROR(ROUND(E74/L74,2),0)</f>
        <v>78.83</v>
      </c>
      <c r="P74" s="12" t="s">
        <v>8277</v>
      </c>
      <c r="Q74" t="s">
        <v>8278</v>
      </c>
      <c r="R74" s="9">
        <f t="shared" si="5"/>
        <v>42728.71230324074</v>
      </c>
      <c r="S74" s="9">
        <f t="shared" si="6"/>
        <v>42758.71230324074</v>
      </c>
      <c r="T74">
        <f t="shared" si="7"/>
        <v>2016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>
        <v>1463576390</v>
      </c>
      <c r="K75" t="b">
        <v>1</v>
      </c>
      <c r="L75">
        <v>1762</v>
      </c>
      <c r="M75" t="b">
        <v>1</v>
      </c>
      <c r="N75">
        <f>ROUND(E75/D75*100,0)</f>
        <v>107</v>
      </c>
      <c r="O75">
        <f>IFERROR(ROUND(E75/L75,2),0)</f>
        <v>60.97</v>
      </c>
      <c r="P75" s="12" t="s">
        <v>8277</v>
      </c>
      <c r="Q75" t="s">
        <v>8284</v>
      </c>
      <c r="R75" s="9">
        <f t="shared" si="5"/>
        <v>42508.541550925926</v>
      </c>
      <c r="S75" s="9">
        <f t="shared" si="6"/>
        <v>42538.541550925926</v>
      </c>
      <c r="T75">
        <f t="shared" si="7"/>
        <v>2016</v>
      </c>
    </row>
    <row r="76" spans="1:20" ht="43.5" x14ac:dyDescent="0.35">
      <c r="A76">
        <v>1877</v>
      </c>
      <c r="B76" s="3" t="s">
        <v>1878</v>
      </c>
      <c r="C76" s="3" t="s">
        <v>5987</v>
      </c>
      <c r="D76" s="6">
        <v>60</v>
      </c>
      <c r="E76" s="8">
        <v>0</v>
      </c>
      <c r="F76" t="s">
        <v>8220</v>
      </c>
      <c r="G76" t="s">
        <v>8223</v>
      </c>
      <c r="H76" t="s">
        <v>8245</v>
      </c>
      <c r="I76" s="11">
        <v>1425170525</v>
      </c>
      <c r="J76">
        <v>1422664925</v>
      </c>
      <c r="K76" t="b">
        <v>0</v>
      </c>
      <c r="L76">
        <v>0</v>
      </c>
      <c r="M76" t="b">
        <v>0</v>
      </c>
      <c r="N76">
        <f>ROUND(E76/D76*100,0)</f>
        <v>0</v>
      </c>
      <c r="O76">
        <f>IFERROR(ROUND(E76/L76,2),0)</f>
        <v>0</v>
      </c>
      <c r="P76" s="12" t="s">
        <v>8285</v>
      </c>
      <c r="Q76" t="s">
        <v>8309</v>
      </c>
      <c r="R76" s="9">
        <f t="shared" si="5"/>
        <v>42035.029224537036</v>
      </c>
      <c r="S76" s="9">
        <f t="shared" si="6"/>
        <v>42064.029224537036</v>
      </c>
      <c r="T76">
        <f t="shared" si="7"/>
        <v>2015</v>
      </c>
    </row>
    <row r="77" spans="1:20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>
        <v>1339738951</v>
      </c>
      <c r="K77" t="b">
        <v>1</v>
      </c>
      <c r="L77">
        <v>676</v>
      </c>
      <c r="M77" t="b">
        <v>1</v>
      </c>
      <c r="N77">
        <f>ROUND(E77/D77*100,0)</f>
        <v>304</v>
      </c>
      <c r="O77">
        <f>IFERROR(ROUND(E77/L77,2),0)</f>
        <v>157.29</v>
      </c>
      <c r="P77" s="12" t="s">
        <v>8277</v>
      </c>
      <c r="Q77" t="s">
        <v>8284</v>
      </c>
      <c r="R77" s="9">
        <f t="shared" si="5"/>
        <v>41075.237858796296</v>
      </c>
      <c r="S77" s="9">
        <f t="shared" si="6"/>
        <v>41105.237858796296</v>
      </c>
      <c r="T77">
        <f t="shared" si="7"/>
        <v>2012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1">
        <v>1478516737</v>
      </c>
      <c r="J78">
        <v>1475921137</v>
      </c>
      <c r="K78" t="b">
        <v>1</v>
      </c>
      <c r="L78">
        <v>834</v>
      </c>
      <c r="M78" t="b">
        <v>1</v>
      </c>
      <c r="N78">
        <f>ROUND(E78/D78*100,0)</f>
        <v>212</v>
      </c>
      <c r="O78">
        <f>IFERROR(ROUND(E78/L78,2),0)</f>
        <v>127.36</v>
      </c>
      <c r="P78" s="12" t="s">
        <v>8277</v>
      </c>
      <c r="Q78" t="s">
        <v>8278</v>
      </c>
      <c r="R78" s="9">
        <f t="shared" si="5"/>
        <v>42651.420567129629</v>
      </c>
      <c r="S78" s="9">
        <f t="shared" si="6"/>
        <v>42681.462233796294</v>
      </c>
      <c r="T78">
        <f t="shared" si="7"/>
        <v>2016</v>
      </c>
    </row>
    <row r="79" spans="1:20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>
        <v>1436885440</v>
      </c>
      <c r="K79" t="b">
        <v>0</v>
      </c>
      <c r="L79">
        <v>1107</v>
      </c>
      <c r="M79" t="b">
        <v>1</v>
      </c>
      <c r="N79">
        <f>ROUND(E79/D79*100,0)</f>
        <v>141</v>
      </c>
      <c r="O79">
        <f>IFERROR(ROUND(E79/L79,2),0)</f>
        <v>95.83</v>
      </c>
      <c r="P79" s="12" t="s">
        <v>8277</v>
      </c>
      <c r="Q79" t="s">
        <v>8279</v>
      </c>
      <c r="R79" s="9">
        <f t="shared" si="5"/>
        <v>42199.618518518517</v>
      </c>
      <c r="S79" s="9">
        <f t="shared" si="6"/>
        <v>42236.618518518517</v>
      </c>
      <c r="T79">
        <f t="shared" si="7"/>
        <v>2015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1">
        <v>1393005600</v>
      </c>
      <c r="J80">
        <v>1390323617</v>
      </c>
      <c r="K80" t="b">
        <v>0</v>
      </c>
      <c r="L80">
        <v>1980</v>
      </c>
      <c r="M80" t="b">
        <v>1</v>
      </c>
      <c r="N80">
        <f>ROUND(E80/D80*100,0)</f>
        <v>2647</v>
      </c>
      <c r="O80">
        <f>IFERROR(ROUND(E80/L80,2),0)</f>
        <v>53.48</v>
      </c>
      <c r="P80" s="12" t="s">
        <v>8285</v>
      </c>
      <c r="Q80" t="s">
        <v>8286</v>
      </c>
      <c r="R80" s="9">
        <f t="shared" si="5"/>
        <v>41660.708530092597</v>
      </c>
      <c r="S80" s="9">
        <f t="shared" si="6"/>
        <v>41691.75</v>
      </c>
      <c r="T80">
        <f t="shared" si="7"/>
        <v>2014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1">
        <v>1461333311</v>
      </c>
      <c r="J81">
        <v>1458741311</v>
      </c>
      <c r="K81" t="b">
        <v>0</v>
      </c>
      <c r="L81">
        <v>404</v>
      </c>
      <c r="M81" t="b">
        <v>1</v>
      </c>
      <c r="N81">
        <f>ROUND(E81/D81*100,0)</f>
        <v>106</v>
      </c>
      <c r="O81">
        <f>IFERROR(ROUND(E81/L81,2),0)</f>
        <v>261.75</v>
      </c>
      <c r="P81" s="12" t="s">
        <v>8277</v>
      </c>
      <c r="Q81" t="s">
        <v>8278</v>
      </c>
      <c r="R81" s="9">
        <f t="shared" si="5"/>
        <v>42452.579988425925</v>
      </c>
      <c r="S81" s="9">
        <f t="shared" si="6"/>
        <v>42482.579988425925</v>
      </c>
      <c r="T81">
        <f t="shared" si="7"/>
        <v>2016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>
        <v>1390860695</v>
      </c>
      <c r="K82" t="b">
        <v>1</v>
      </c>
      <c r="L82">
        <v>2165</v>
      </c>
      <c r="M82" t="b">
        <v>1</v>
      </c>
      <c r="N82">
        <f>ROUND(E82/D82*100,0)</f>
        <v>521</v>
      </c>
      <c r="O82">
        <f>IFERROR(ROUND(E82/L82,2),0)</f>
        <v>48.1</v>
      </c>
      <c r="P82" s="12" t="s">
        <v>8288</v>
      </c>
      <c r="Q82" t="s">
        <v>8289</v>
      </c>
      <c r="R82" s="9">
        <f t="shared" si="5"/>
        <v>41666.924710648149</v>
      </c>
      <c r="S82" s="9">
        <f t="shared" si="6"/>
        <v>41706.924710648149</v>
      </c>
      <c r="T82">
        <f t="shared" si="7"/>
        <v>2014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1">
        <v>1429228800</v>
      </c>
      <c r="J83">
        <v>1426714870</v>
      </c>
      <c r="K83" t="b">
        <v>0</v>
      </c>
      <c r="L83">
        <v>443</v>
      </c>
      <c r="M83" t="b">
        <v>1</v>
      </c>
      <c r="N83">
        <f>ROUND(E83/D83*100,0)</f>
        <v>103</v>
      </c>
      <c r="O83">
        <f>IFERROR(ROUND(E83/L83,2),0)</f>
        <v>227.85</v>
      </c>
      <c r="P83" s="12" t="s">
        <v>8277</v>
      </c>
      <c r="Q83" t="s">
        <v>8278</v>
      </c>
      <c r="R83" s="9">
        <f t="shared" si="5"/>
        <v>42081.903587962966</v>
      </c>
      <c r="S83" s="9">
        <f t="shared" si="6"/>
        <v>42111</v>
      </c>
      <c r="T83">
        <f t="shared" si="7"/>
        <v>2015</v>
      </c>
    </row>
    <row r="84" spans="1:20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1">
        <v>1432314209</v>
      </c>
      <c r="J84">
        <v>1429722209</v>
      </c>
      <c r="K84" t="b">
        <v>0</v>
      </c>
      <c r="L84">
        <v>100</v>
      </c>
      <c r="M84" t="b">
        <v>1</v>
      </c>
      <c r="N84">
        <f>ROUND(E84/D84*100,0)</f>
        <v>101</v>
      </c>
      <c r="O84">
        <f>IFERROR(ROUND(E84/L84,2),0)</f>
        <v>1008.24</v>
      </c>
      <c r="P84" s="12" t="s">
        <v>8266</v>
      </c>
      <c r="Q84" t="s">
        <v>8268</v>
      </c>
      <c r="R84" s="9">
        <f t="shared" si="5"/>
        <v>42116.710752314815</v>
      </c>
      <c r="S84" s="9">
        <f t="shared" si="6"/>
        <v>42146.710752314815</v>
      </c>
      <c r="T84">
        <f t="shared" si="7"/>
        <v>2015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>
        <v>1361490161</v>
      </c>
      <c r="K85" t="b">
        <v>1</v>
      </c>
      <c r="L85">
        <v>1356</v>
      </c>
      <c r="M85" t="b">
        <v>1</v>
      </c>
      <c r="N85">
        <f>ROUND(E85/D85*100,0)</f>
        <v>1436</v>
      </c>
      <c r="O85">
        <f>IFERROR(ROUND(E85/L85,2),0)</f>
        <v>74.11</v>
      </c>
      <c r="P85" s="12" t="s">
        <v>8277</v>
      </c>
      <c r="Q85" t="s">
        <v>8278</v>
      </c>
      <c r="R85" s="9">
        <f t="shared" si="5"/>
        <v>41326.987974537034</v>
      </c>
      <c r="S85" s="9">
        <f t="shared" si="6"/>
        <v>41356.94630787037</v>
      </c>
      <c r="T85">
        <f t="shared" si="7"/>
        <v>2013</v>
      </c>
    </row>
    <row r="86" spans="1:20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1">
        <v>1399271911</v>
      </c>
      <c r="J86">
        <v>1396334311</v>
      </c>
      <c r="K86" t="b">
        <v>0</v>
      </c>
      <c r="L86">
        <v>558</v>
      </c>
      <c r="M86" t="b">
        <v>1</v>
      </c>
      <c r="N86">
        <f>ROUND(E86/D86*100,0)</f>
        <v>100</v>
      </c>
      <c r="O86">
        <f>IFERROR(ROUND(E86/L86,2),0)</f>
        <v>179.28</v>
      </c>
      <c r="P86" s="12" t="s">
        <v>8266</v>
      </c>
      <c r="Q86" t="s">
        <v>8268</v>
      </c>
      <c r="R86" s="9">
        <f t="shared" si="5"/>
        <v>41730.276747685188</v>
      </c>
      <c r="S86" s="9">
        <f t="shared" si="6"/>
        <v>41764.276747685188</v>
      </c>
      <c r="T86">
        <f t="shared" si="7"/>
        <v>2014</v>
      </c>
    </row>
    <row r="87" spans="1:20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>
        <v>1425922969</v>
      </c>
      <c r="K87" t="b">
        <v>1</v>
      </c>
      <c r="L87">
        <v>942</v>
      </c>
      <c r="M87" t="b">
        <v>1</v>
      </c>
      <c r="N87">
        <f>ROUND(E87/D87*100,0)</f>
        <v>132</v>
      </c>
      <c r="O87">
        <f>IFERROR(ROUND(E87/L87,2),0)</f>
        <v>105.05</v>
      </c>
      <c r="P87" s="12" t="s">
        <v>8290</v>
      </c>
      <c r="Q87" t="s">
        <v>8291</v>
      </c>
      <c r="R87" s="9">
        <f t="shared" si="5"/>
        <v>42072.738067129627</v>
      </c>
      <c r="S87" s="9">
        <f t="shared" si="6"/>
        <v>42102.738067129627</v>
      </c>
      <c r="T87">
        <f t="shared" si="7"/>
        <v>2015</v>
      </c>
    </row>
    <row r="88" spans="1:20" ht="43.5" x14ac:dyDescent="0.35">
      <c r="A88">
        <v>3745</v>
      </c>
      <c r="B88" s="3" t="s">
        <v>3742</v>
      </c>
      <c r="C88" s="3" t="s">
        <v>7855</v>
      </c>
      <c r="D88" s="6">
        <v>100</v>
      </c>
      <c r="E88" s="8">
        <v>10</v>
      </c>
      <c r="F88" t="s">
        <v>8220</v>
      </c>
      <c r="G88" t="s">
        <v>8223</v>
      </c>
      <c r="H88" t="s">
        <v>8245</v>
      </c>
      <c r="I88" s="11">
        <v>1407689102</v>
      </c>
      <c r="J88">
        <v>1405097102</v>
      </c>
      <c r="K88" t="b">
        <v>0</v>
      </c>
      <c r="L88">
        <v>1</v>
      </c>
      <c r="M88" t="b">
        <v>0</v>
      </c>
      <c r="N88">
        <f>ROUND(E88/D88*100,0)</f>
        <v>10</v>
      </c>
      <c r="O88">
        <f>IFERROR(ROUND(E88/L88,2),0)</f>
        <v>10</v>
      </c>
      <c r="P88" s="12" t="s">
        <v>8266</v>
      </c>
      <c r="Q88" t="s">
        <v>8268</v>
      </c>
      <c r="R88" s="9">
        <f t="shared" si="5"/>
        <v>41831.697939814818</v>
      </c>
      <c r="S88" s="9">
        <f t="shared" si="6"/>
        <v>41861.697939814818</v>
      </c>
      <c r="T88">
        <f t="shared" si="7"/>
        <v>2014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>
        <v>1300767673</v>
      </c>
      <c r="K89" t="b">
        <v>1</v>
      </c>
      <c r="L89">
        <v>1876</v>
      </c>
      <c r="M89" t="b">
        <v>1</v>
      </c>
      <c r="N89">
        <f>ROUND(E89/D89*100,0)</f>
        <v>201</v>
      </c>
      <c r="O89">
        <f>IFERROR(ROUND(E89/L89,2),0)</f>
        <v>51.31</v>
      </c>
      <c r="P89" s="12" t="s">
        <v>8277</v>
      </c>
      <c r="Q89" t="s">
        <v>8278</v>
      </c>
      <c r="R89" s="9">
        <f t="shared" si="5"/>
        <v>40624.181400462963</v>
      </c>
      <c r="S89" s="9">
        <f t="shared" si="6"/>
        <v>40655.181400462963</v>
      </c>
      <c r="T89">
        <f t="shared" si="7"/>
        <v>2011</v>
      </c>
    </row>
    <row r="90" spans="1:20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>
        <v>1468972491</v>
      </c>
      <c r="K90" t="b">
        <v>1</v>
      </c>
      <c r="L90">
        <v>1737</v>
      </c>
      <c r="M90" t="b">
        <v>1</v>
      </c>
      <c r="N90">
        <f>ROUND(E90/D90*100,0)</f>
        <v>320</v>
      </c>
      <c r="O90">
        <f>IFERROR(ROUND(E90/L90,2),0)</f>
        <v>55.28</v>
      </c>
      <c r="P90" s="12" t="s">
        <v>8277</v>
      </c>
      <c r="Q90" t="s">
        <v>8278</v>
      </c>
      <c r="R90" s="9">
        <f t="shared" si="5"/>
        <v>42570.996423611112</v>
      </c>
      <c r="S90" s="9">
        <f t="shared" si="6"/>
        <v>42600.996423611112</v>
      </c>
      <c r="T90">
        <f t="shared" si="7"/>
        <v>2016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1">
        <v>1444525200</v>
      </c>
      <c r="J91">
        <v>1441339242</v>
      </c>
      <c r="K91" t="b">
        <v>1</v>
      </c>
      <c r="L91">
        <v>1251</v>
      </c>
      <c r="M91" t="b">
        <v>1</v>
      </c>
      <c r="N91">
        <f>ROUND(E91/D91*100,0)</f>
        <v>144</v>
      </c>
      <c r="O91">
        <f>IFERROR(ROUND(E91/L91,2),0)</f>
        <v>74.64</v>
      </c>
      <c r="P91" s="12" t="s">
        <v>8277</v>
      </c>
      <c r="Q91" t="s">
        <v>8284</v>
      </c>
      <c r="R91" s="9">
        <f t="shared" si="5"/>
        <v>42251.16715277778</v>
      </c>
      <c r="S91" s="9">
        <f t="shared" si="6"/>
        <v>42288.041666666672</v>
      </c>
      <c r="T91">
        <f t="shared" si="7"/>
        <v>2015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>
        <v>1360830239</v>
      </c>
      <c r="K92" t="b">
        <v>0</v>
      </c>
      <c r="L92">
        <v>623</v>
      </c>
      <c r="M92" t="b">
        <v>1</v>
      </c>
      <c r="N92">
        <f>ROUND(E92/D92*100,0)</f>
        <v>1857</v>
      </c>
      <c r="O92">
        <f>IFERROR(ROUND(E92/L92,2),0)</f>
        <v>149.03</v>
      </c>
      <c r="P92" s="12" t="s">
        <v>8285</v>
      </c>
      <c r="Q92" t="s">
        <v>8286</v>
      </c>
      <c r="R92" s="9">
        <f t="shared" si="5"/>
        <v>41319.349988425929</v>
      </c>
      <c r="S92" s="9">
        <f t="shared" si="6"/>
        <v>41359.349988425929</v>
      </c>
      <c r="T92">
        <f t="shared" si="7"/>
        <v>2013</v>
      </c>
    </row>
    <row r="93" spans="1:20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>
        <v>1404797428</v>
      </c>
      <c r="K93" t="b">
        <v>1</v>
      </c>
      <c r="L93">
        <v>1088</v>
      </c>
      <c r="M93" t="b">
        <v>1</v>
      </c>
      <c r="N93">
        <f>ROUND(E93/D93*100,0)</f>
        <v>154</v>
      </c>
      <c r="O93">
        <f>IFERROR(ROUND(E93/L93,2),0)</f>
        <v>84.87</v>
      </c>
      <c r="P93" s="12" t="s">
        <v>8266</v>
      </c>
      <c r="Q93" t="s">
        <v>8267</v>
      </c>
      <c r="R93" s="9">
        <f t="shared" si="5"/>
        <v>41828.229490740741</v>
      </c>
      <c r="S93" s="9">
        <f t="shared" si="6"/>
        <v>41860.083333333336</v>
      </c>
      <c r="T93">
        <f t="shared" si="7"/>
        <v>2014</v>
      </c>
    </row>
    <row r="94" spans="1:20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>
        <v>1360271299</v>
      </c>
      <c r="K94" t="b">
        <v>1</v>
      </c>
      <c r="L94">
        <v>479</v>
      </c>
      <c r="M94" t="b">
        <v>1</v>
      </c>
      <c r="N94">
        <f>ROUND(E94/D94*100,0)</f>
        <v>922</v>
      </c>
      <c r="O94">
        <f>IFERROR(ROUND(E94/L94,2),0)</f>
        <v>192.39</v>
      </c>
      <c r="P94" s="12" t="s">
        <v>8277</v>
      </c>
      <c r="Q94" t="s">
        <v>8278</v>
      </c>
      <c r="R94" s="9">
        <f t="shared" si="5"/>
        <v>41312.88077546296</v>
      </c>
      <c r="S94" s="9">
        <f t="shared" si="6"/>
        <v>41342.88077546296</v>
      </c>
      <c r="T94">
        <f t="shared" si="7"/>
        <v>2013</v>
      </c>
    </row>
    <row r="95" spans="1:20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1">
        <v>1436364023</v>
      </c>
      <c r="J95">
        <v>1433772023</v>
      </c>
      <c r="K95" t="b">
        <v>1</v>
      </c>
      <c r="L95">
        <v>885</v>
      </c>
      <c r="M95" t="b">
        <v>1</v>
      </c>
      <c r="N95">
        <f>ROUND(E95/D95*100,0)</f>
        <v>166</v>
      </c>
      <c r="O95">
        <f>IFERROR(ROUND(E95/L95,2),0)</f>
        <v>97.73</v>
      </c>
      <c r="P95" s="12" t="s">
        <v>8282</v>
      </c>
      <c r="Q95" t="s">
        <v>8283</v>
      </c>
      <c r="R95" s="9">
        <f t="shared" si="5"/>
        <v>42163.583599537036</v>
      </c>
      <c r="S95" s="9">
        <f t="shared" si="6"/>
        <v>42193.583599537036</v>
      </c>
      <c r="T95">
        <f t="shared" si="7"/>
        <v>2015</v>
      </c>
    </row>
    <row r="96" spans="1:20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1">
        <v>1325961309</v>
      </c>
      <c r="J96">
        <v>1322073309</v>
      </c>
      <c r="K96" t="b">
        <v>1</v>
      </c>
      <c r="L96">
        <v>146</v>
      </c>
      <c r="M96" t="b">
        <v>1</v>
      </c>
      <c r="N96">
        <f>ROUND(E96/D96*100,0)</f>
        <v>101</v>
      </c>
      <c r="O96">
        <f>IFERROR(ROUND(E96/L96,2),0)</f>
        <v>589.95000000000005</v>
      </c>
      <c r="P96" s="12" t="s">
        <v>8290</v>
      </c>
      <c r="Q96" t="s">
        <v>8291</v>
      </c>
      <c r="R96" s="9">
        <f t="shared" si="5"/>
        <v>40870.774409722224</v>
      </c>
      <c r="S96" s="9">
        <f t="shared" si="6"/>
        <v>40915.774409722224</v>
      </c>
      <c r="T96">
        <f t="shared" si="7"/>
        <v>2011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1">
        <v>1468108198</v>
      </c>
      <c r="J97">
        <v>1465516198</v>
      </c>
      <c r="K97" t="b">
        <v>0</v>
      </c>
      <c r="L97">
        <v>348</v>
      </c>
      <c r="M97" t="b">
        <v>0</v>
      </c>
      <c r="N97">
        <f>ROUND(E97/D97*100,0)</f>
        <v>68</v>
      </c>
      <c r="O97">
        <f>IFERROR(ROUND(E97/L97,2),0)</f>
        <v>244.8</v>
      </c>
      <c r="P97" s="12" t="s">
        <v>8266</v>
      </c>
      <c r="Q97" t="s">
        <v>8267</v>
      </c>
      <c r="R97" s="9">
        <f t="shared" si="5"/>
        <v>42530.993032407408</v>
      </c>
      <c r="S97" s="9">
        <f t="shared" si="6"/>
        <v>42560.993032407408</v>
      </c>
      <c r="T97">
        <f t="shared" si="7"/>
        <v>2016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1">
        <v>1418849028</v>
      </c>
      <c r="J98">
        <v>1415825028</v>
      </c>
      <c r="K98" t="b">
        <v>0</v>
      </c>
      <c r="L98">
        <v>224</v>
      </c>
      <c r="M98" t="b">
        <v>0</v>
      </c>
      <c r="N98">
        <f>ROUND(E98/D98*100,0)</f>
        <v>85</v>
      </c>
      <c r="O98">
        <f>IFERROR(ROUND(E98/L98,2),0)</f>
        <v>379.23</v>
      </c>
      <c r="P98" s="12" t="s">
        <v>8277</v>
      </c>
      <c r="Q98" t="s">
        <v>8279</v>
      </c>
      <c r="R98" s="9">
        <f t="shared" si="5"/>
        <v>41955.863750000004</v>
      </c>
      <c r="S98" s="9">
        <f t="shared" si="6"/>
        <v>41990.863750000004</v>
      </c>
      <c r="T98">
        <f t="shared" si="7"/>
        <v>2014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1">
        <v>1419151341</v>
      </c>
      <c r="J99">
        <v>1416559341</v>
      </c>
      <c r="K99" t="b">
        <v>1</v>
      </c>
      <c r="L99">
        <v>33</v>
      </c>
      <c r="M99" t="b">
        <v>1</v>
      </c>
      <c r="N99">
        <f>ROUND(E99/D99*100,0)</f>
        <v>118</v>
      </c>
      <c r="O99">
        <f>IFERROR(ROUND(E99/L99,2),0)</f>
        <v>2500.9699999999998</v>
      </c>
      <c r="P99" s="12" t="s">
        <v>8277</v>
      </c>
      <c r="Q99" t="s">
        <v>8278</v>
      </c>
      <c r="R99" s="9">
        <f t="shared" si="5"/>
        <v>41964.362743055557</v>
      </c>
      <c r="S99" s="9">
        <f t="shared" si="6"/>
        <v>41994.362743055557</v>
      </c>
      <c r="T99">
        <f t="shared" si="7"/>
        <v>2014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>ROUND(E100/D100*100,0)</f>
        <v>214</v>
      </c>
      <c r="O100">
        <f>IFERROR(ROUND(E100/L100,2),0)</f>
        <v>144.69</v>
      </c>
      <c r="P100" s="12" t="s">
        <v>8290</v>
      </c>
      <c r="Q100" t="s">
        <v>8291</v>
      </c>
      <c r="R100" s="9">
        <f t="shared" si="5"/>
        <v>42200.67659722222</v>
      </c>
      <c r="S100" s="9">
        <f t="shared" si="6"/>
        <v>42231.25</v>
      </c>
      <c r="T100">
        <f t="shared" si="7"/>
        <v>2015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>ROUND(E101/D101*100,0)</f>
        <v>32</v>
      </c>
      <c r="O101">
        <f>IFERROR(ROUND(E101/L101,2),0)</f>
        <v>800.7</v>
      </c>
      <c r="P101" s="12" t="s">
        <v>8277</v>
      </c>
      <c r="Q101" t="s">
        <v>8279</v>
      </c>
      <c r="R101" s="9">
        <f t="shared" si="5"/>
        <v>42669.802303240736</v>
      </c>
      <c r="S101" s="9">
        <f t="shared" si="6"/>
        <v>42704.843969907408</v>
      </c>
      <c r="T101">
        <f t="shared" si="7"/>
        <v>2016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>ROUND(E102/D102*100,0)</f>
        <v>199</v>
      </c>
      <c r="O102">
        <f>IFERROR(ROUND(E102/L102,2),0)</f>
        <v>51.21</v>
      </c>
      <c r="P102" s="12" t="s">
        <v>8277</v>
      </c>
      <c r="Q102" t="s">
        <v>8278</v>
      </c>
      <c r="R102" s="9">
        <f t="shared" si="5"/>
        <v>41603.333668981482</v>
      </c>
      <c r="S102" s="9">
        <f t="shared" si="6"/>
        <v>41633.333668981482</v>
      </c>
      <c r="T102">
        <f t="shared" si="7"/>
        <v>2013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>ROUND(E103/D103*100,0)</f>
        <v>429</v>
      </c>
      <c r="O103">
        <f>IFERROR(ROUND(E103/L103,2),0)</f>
        <v>64.819999999999993</v>
      </c>
      <c r="P103" s="12" t="s">
        <v>8293</v>
      </c>
      <c r="Q103" t="s">
        <v>8294</v>
      </c>
      <c r="R103" s="9">
        <f t="shared" si="5"/>
        <v>41324.79415509259</v>
      </c>
      <c r="S103" s="9">
        <f t="shared" si="6"/>
        <v>41354.752488425926</v>
      </c>
      <c r="T103">
        <f t="shared" si="7"/>
        <v>2013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>ROUND(E104/D104*100,0)</f>
        <v>111</v>
      </c>
      <c r="O104">
        <f>IFERROR(ROUND(E104/L104,2),0)</f>
        <v>226.21</v>
      </c>
      <c r="P104" s="12" t="s">
        <v>8277</v>
      </c>
      <c r="Q104" t="s">
        <v>8278</v>
      </c>
      <c r="R104" s="9">
        <f t="shared" si="5"/>
        <v>42467.581388888888</v>
      </c>
      <c r="S104" s="9">
        <f t="shared" si="6"/>
        <v>42497.581388888888</v>
      </c>
      <c r="T104">
        <f t="shared" si="7"/>
        <v>2016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>ROUND(E105/D105*100,0)</f>
        <v>104</v>
      </c>
      <c r="O105">
        <f>IFERROR(ROUND(E105/L105,2),0)</f>
        <v>156.05000000000001</v>
      </c>
      <c r="P105" s="12" t="s">
        <v>8290</v>
      </c>
      <c r="Q105" t="s">
        <v>8291</v>
      </c>
      <c r="R105" s="9">
        <f t="shared" si="5"/>
        <v>42278.946620370371</v>
      </c>
      <c r="S105" s="9">
        <f t="shared" si="6"/>
        <v>42309.166666666672</v>
      </c>
      <c r="T105">
        <f t="shared" si="7"/>
        <v>2015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>ROUND(E106/D106*100,0)</f>
        <v>110</v>
      </c>
      <c r="O106">
        <f>IFERROR(ROUND(E106/L106,2),0)</f>
        <v>71.849999999999994</v>
      </c>
      <c r="P106" s="12" t="s">
        <v>8293</v>
      </c>
      <c r="Q106" t="s">
        <v>8295</v>
      </c>
      <c r="R106" s="9">
        <f t="shared" si="5"/>
        <v>42049.833761574075</v>
      </c>
      <c r="S106" s="9">
        <f t="shared" si="6"/>
        <v>42079.792094907403</v>
      </c>
      <c r="T106">
        <f t="shared" si="7"/>
        <v>2015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>ROUND(E107/D107*100,0)</f>
        <v>153</v>
      </c>
      <c r="O107">
        <f>IFERROR(ROUND(E107/L107,2),0)</f>
        <v>138.49</v>
      </c>
      <c r="P107" s="12" t="s">
        <v>8277</v>
      </c>
      <c r="Q107" t="s">
        <v>8278</v>
      </c>
      <c r="R107" s="9">
        <f t="shared" si="5"/>
        <v>41351.76090277778</v>
      </c>
      <c r="S107" s="9">
        <f t="shared" si="6"/>
        <v>41381.76090277778</v>
      </c>
      <c r="T107">
        <f t="shared" si="7"/>
        <v>2013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>ROUND(E108/D108*100,0)</f>
        <v>102</v>
      </c>
      <c r="O108">
        <f>IFERROR(ROUND(E108/L108,2),0)</f>
        <v>154.41999999999999</v>
      </c>
      <c r="P108" s="12" t="s">
        <v>8290</v>
      </c>
      <c r="Q108" t="s">
        <v>8291</v>
      </c>
      <c r="R108" s="9">
        <f t="shared" si="5"/>
        <v>40812.803229166668</v>
      </c>
      <c r="S108" s="9">
        <f t="shared" si="6"/>
        <v>40845.165972222225</v>
      </c>
      <c r="T108">
        <f t="shared" si="7"/>
        <v>2011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>ROUND(E109/D109*100,0)</f>
        <v>381</v>
      </c>
      <c r="O109">
        <f>IFERROR(ROUND(E109/L109,2),0)</f>
        <v>188.38</v>
      </c>
      <c r="P109" s="12" t="s">
        <v>8285</v>
      </c>
      <c r="Q109" t="s">
        <v>8286</v>
      </c>
      <c r="R109" s="9">
        <f t="shared" si="5"/>
        <v>41968.829826388886</v>
      </c>
      <c r="S109" s="9">
        <f t="shared" si="6"/>
        <v>41994.041666666672</v>
      </c>
      <c r="T109">
        <f t="shared" si="7"/>
        <v>2014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>ROUND(E110/D110*100,0)</f>
        <v>304</v>
      </c>
      <c r="O110">
        <f>IFERROR(ROUND(E110/L110,2),0)</f>
        <v>143.21</v>
      </c>
      <c r="P110" s="12" t="s">
        <v>8277</v>
      </c>
      <c r="Q110" t="s">
        <v>8278</v>
      </c>
      <c r="R110" s="9">
        <f t="shared" si="5"/>
        <v>42689.565671296295</v>
      </c>
      <c r="S110" s="9">
        <f t="shared" si="6"/>
        <v>42719.208333333328</v>
      </c>
      <c r="T110">
        <f t="shared" si="7"/>
        <v>2016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>ROUND(E111/D111*100,0)</f>
        <v>375</v>
      </c>
      <c r="O111">
        <f>IFERROR(ROUND(E111/L111,2),0)</f>
        <v>186.81</v>
      </c>
      <c r="P111" s="12" t="s">
        <v>8277</v>
      </c>
      <c r="Q111" t="s">
        <v>8278</v>
      </c>
      <c r="R111" s="9">
        <f t="shared" si="5"/>
        <v>41445.334131944444</v>
      </c>
      <c r="S111" s="9">
        <f t="shared" si="6"/>
        <v>41505.334131944444</v>
      </c>
      <c r="T111">
        <f t="shared" si="7"/>
        <v>2013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>ROUND(E112/D112*100,0)</f>
        <v>300</v>
      </c>
      <c r="O112">
        <f>IFERROR(ROUND(E112/L112,2),0)</f>
        <v>73.489999999999995</v>
      </c>
      <c r="P112" s="12" t="s">
        <v>8277</v>
      </c>
      <c r="Q112" t="s">
        <v>8279</v>
      </c>
      <c r="R112" s="9">
        <f t="shared" si="5"/>
        <v>41898.665960648148</v>
      </c>
      <c r="S112" s="9">
        <f t="shared" si="6"/>
        <v>41941.041666666664</v>
      </c>
      <c r="T112">
        <f t="shared" si="7"/>
        <v>2014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>ROUND(E113/D113*100,0)</f>
        <v>226</v>
      </c>
      <c r="O113">
        <f>IFERROR(ROUND(E113/L113,2),0)</f>
        <v>118.61</v>
      </c>
      <c r="P113" s="12" t="s">
        <v>8277</v>
      </c>
      <c r="Q113" t="s">
        <v>8278</v>
      </c>
      <c r="R113" s="9">
        <f t="shared" si="5"/>
        <v>41212.996481481481</v>
      </c>
      <c r="S113" s="9">
        <f t="shared" si="6"/>
        <v>41242.996481481481</v>
      </c>
      <c r="T113">
        <f t="shared" si="7"/>
        <v>2012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>ROUND(E114/D114*100,0)</f>
        <v>370</v>
      </c>
      <c r="O114">
        <f>IFERROR(ROUND(E114/L114,2),0)</f>
        <v>182.78</v>
      </c>
      <c r="P114" s="12" t="s">
        <v>8277</v>
      </c>
      <c r="Q114" t="s">
        <v>8278</v>
      </c>
      <c r="R114" s="9">
        <f t="shared" si="5"/>
        <v>41730.663530092592</v>
      </c>
      <c r="S114" s="9">
        <f t="shared" si="6"/>
        <v>41760.663530092592</v>
      </c>
      <c r="T114">
        <f t="shared" si="7"/>
        <v>2014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>ROUND(E115/D115*100,0)</f>
        <v>246</v>
      </c>
      <c r="O115">
        <f>IFERROR(ROUND(E115/L115,2),0)</f>
        <v>161.88</v>
      </c>
      <c r="P115" s="12" t="s">
        <v>8277</v>
      </c>
      <c r="Q115" t="s">
        <v>8278</v>
      </c>
      <c r="R115" s="9">
        <f t="shared" si="5"/>
        <v>41611.917673611111</v>
      </c>
      <c r="S115" s="9">
        <f t="shared" si="6"/>
        <v>41654.791666666664</v>
      </c>
      <c r="T115">
        <f t="shared" si="7"/>
        <v>2013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>ROUND(E116/D116*100,0)</f>
        <v>294</v>
      </c>
      <c r="O116">
        <f>IFERROR(ROUND(E116/L116,2),0)</f>
        <v>66.62</v>
      </c>
      <c r="P116" s="12" t="s">
        <v>8288</v>
      </c>
      <c r="Q116" t="s">
        <v>8289</v>
      </c>
      <c r="R116" s="9">
        <f t="shared" si="5"/>
        <v>42692.79987268518</v>
      </c>
      <c r="S116" s="9">
        <f t="shared" si="6"/>
        <v>42723.332638888889</v>
      </c>
      <c r="T116">
        <f t="shared" si="7"/>
        <v>2016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>ROUND(E117/D117*100,0)</f>
        <v>65</v>
      </c>
      <c r="O117">
        <f>IFERROR(ROUND(E117/L117,2),0)</f>
        <v>201.6</v>
      </c>
      <c r="P117" s="12" t="s">
        <v>8277</v>
      </c>
      <c r="Q117" t="s">
        <v>8279</v>
      </c>
      <c r="R117" s="9">
        <f t="shared" si="5"/>
        <v>41947.457569444443</v>
      </c>
      <c r="S117" s="9">
        <f t="shared" si="6"/>
        <v>41977.457569444443</v>
      </c>
      <c r="T117">
        <f t="shared" si="7"/>
        <v>2014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>ROUND(E118/D118*100,0)</f>
        <v>110</v>
      </c>
      <c r="O118">
        <f>IFERROR(ROUND(E118/L118,2),0)</f>
        <v>75.44</v>
      </c>
      <c r="P118" s="12" t="s">
        <v>8290</v>
      </c>
      <c r="Q118" t="s">
        <v>8291</v>
      </c>
      <c r="R118" s="9">
        <f t="shared" si="5"/>
        <v>42117.891423611116</v>
      </c>
      <c r="S118" s="9">
        <f t="shared" si="6"/>
        <v>42147.891423611116</v>
      </c>
      <c r="T118">
        <f t="shared" si="7"/>
        <v>2015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>ROUND(E119/D119*100,0)</f>
        <v>198</v>
      </c>
      <c r="O119">
        <f>IFERROR(ROUND(E119/L119,2),0)</f>
        <v>101.86</v>
      </c>
      <c r="P119" s="12" t="s">
        <v>8277</v>
      </c>
      <c r="Q119" t="s">
        <v>8278</v>
      </c>
      <c r="R119" s="9">
        <f t="shared" si="5"/>
        <v>41526.60665509259</v>
      </c>
      <c r="S119" s="9">
        <f t="shared" si="6"/>
        <v>41563.60665509259</v>
      </c>
      <c r="T119">
        <f t="shared" si="7"/>
        <v>2013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>ROUND(E120/D120*100,0)</f>
        <v>452</v>
      </c>
      <c r="O120">
        <f>IFERROR(ROUND(E120/L120,2),0)</f>
        <v>75.650000000000006</v>
      </c>
      <c r="P120" s="12" t="s">
        <v>8285</v>
      </c>
      <c r="Q120" t="s">
        <v>8286</v>
      </c>
      <c r="R120" s="9">
        <f t="shared" si="5"/>
        <v>42664.405925925923</v>
      </c>
      <c r="S120" s="9">
        <f t="shared" si="6"/>
        <v>42695.207638888889</v>
      </c>
      <c r="T120">
        <f t="shared" si="7"/>
        <v>2016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>ROUND(E121/D121*100,0)</f>
        <v>133</v>
      </c>
      <c r="O121">
        <f>IFERROR(ROUND(E121/L121,2),0)</f>
        <v>100.08</v>
      </c>
      <c r="P121" s="12" t="s">
        <v>8290</v>
      </c>
      <c r="Q121" t="s">
        <v>8291</v>
      </c>
      <c r="R121" s="9">
        <f t="shared" si="5"/>
        <v>41519.004733796297</v>
      </c>
      <c r="S121" s="9">
        <f t="shared" si="6"/>
        <v>41579</v>
      </c>
      <c r="T121">
        <f t="shared" si="7"/>
        <v>2013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>ROUND(E122/D122*100,0)</f>
        <v>102</v>
      </c>
      <c r="O122">
        <f>IFERROR(ROUND(E122/L122,2),0)</f>
        <v>147.68</v>
      </c>
      <c r="P122" s="12" t="s">
        <v>8277</v>
      </c>
      <c r="Q122" t="s">
        <v>8278</v>
      </c>
      <c r="R122" s="9">
        <f t="shared" si="5"/>
        <v>42199.365844907406</v>
      </c>
      <c r="S122" s="9">
        <f t="shared" si="6"/>
        <v>42229.365844907406</v>
      </c>
      <c r="T122">
        <f t="shared" si="7"/>
        <v>2015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>ROUND(E123/D123*100,0)</f>
        <v>101</v>
      </c>
      <c r="O123">
        <f>IFERROR(ROUND(E123/L123,2),0)</f>
        <v>74.58</v>
      </c>
      <c r="P123" s="12" t="s">
        <v>8293</v>
      </c>
      <c r="Q123" t="s">
        <v>8296</v>
      </c>
      <c r="R123" s="9">
        <f t="shared" si="5"/>
        <v>42774.121342592596</v>
      </c>
      <c r="S123" s="9">
        <f t="shared" si="6"/>
        <v>42823.083333333328</v>
      </c>
      <c r="T123">
        <f>YEAR(R123)</f>
        <v>2017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>ROUND(E124/D124*100,0)</f>
        <v>145</v>
      </c>
      <c r="O124">
        <f>IFERROR(ROUND(E124/L124,2),0)</f>
        <v>88.26</v>
      </c>
      <c r="P124" s="12" t="s">
        <v>8282</v>
      </c>
      <c r="Q124" t="s">
        <v>8283</v>
      </c>
      <c r="R124" s="9">
        <f t="shared" si="5"/>
        <v>42443.00204861111</v>
      </c>
      <c r="S124" s="9">
        <f t="shared" si="6"/>
        <v>42492.165972222225</v>
      </c>
      <c r="T124">
        <f t="shared" ref="T124:T187" si="8">YEAR(R124)</f>
        <v>2016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>ROUND(E125/D125*100,0)</f>
        <v>130</v>
      </c>
      <c r="O125">
        <f>IFERROR(ROUND(E125/L125,2),0)</f>
        <v>358.97</v>
      </c>
      <c r="P125" s="12" t="s">
        <v>8282</v>
      </c>
      <c r="Q125" t="s">
        <v>8283</v>
      </c>
      <c r="R125" s="9">
        <f t="shared" si="5"/>
        <v>42219.950729166667</v>
      </c>
      <c r="S125" s="9">
        <f t="shared" si="6"/>
        <v>42249.950729166667</v>
      </c>
      <c r="T125">
        <f t="shared" si="8"/>
        <v>2015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>ROUND(E126/D126*100,0)</f>
        <v>128</v>
      </c>
      <c r="O126">
        <f>IFERROR(ROUND(E126/L126,2),0)</f>
        <v>244.12</v>
      </c>
      <c r="P126" s="12" t="s">
        <v>8277</v>
      </c>
      <c r="Q126" t="s">
        <v>8278</v>
      </c>
      <c r="R126" s="9">
        <f t="shared" si="5"/>
        <v>42340.972118055557</v>
      </c>
      <c r="S126" s="9">
        <f t="shared" si="6"/>
        <v>42371.972118055557</v>
      </c>
      <c r="T126">
        <f t="shared" si="8"/>
        <v>2015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>ROUND(E127/D127*100,0)</f>
        <v>353</v>
      </c>
      <c r="O127">
        <f>IFERROR(ROUND(E127/L127,2),0)</f>
        <v>64.63</v>
      </c>
      <c r="P127" s="12" t="s">
        <v>8285</v>
      </c>
      <c r="Q127" t="s">
        <v>8286</v>
      </c>
      <c r="R127" s="9">
        <f t="shared" si="5"/>
        <v>41915.003275462965</v>
      </c>
      <c r="S127" s="9">
        <f t="shared" si="6"/>
        <v>41955.332638888889</v>
      </c>
      <c r="T127">
        <f t="shared" si="8"/>
        <v>2014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>ROUND(E128/D128*100,0)</f>
        <v>109</v>
      </c>
      <c r="O128">
        <f>IFERROR(ROUND(E128/L128,2),0)</f>
        <v>103.52</v>
      </c>
      <c r="P128" s="12" t="s">
        <v>8290</v>
      </c>
      <c r="Q128" t="s">
        <v>8291</v>
      </c>
      <c r="R128" s="9">
        <f t="shared" si="5"/>
        <v>42297.791886574079</v>
      </c>
      <c r="S128" s="9">
        <f t="shared" si="6"/>
        <v>42327.833553240736</v>
      </c>
      <c r="T128">
        <f t="shared" si="8"/>
        <v>2015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>ROUND(E129/D129*100,0)</f>
        <v>139</v>
      </c>
      <c r="O129">
        <f>IFERROR(ROUND(E129/L129,2),0)</f>
        <v>133.74</v>
      </c>
      <c r="P129" s="12" t="s">
        <v>8282</v>
      </c>
      <c r="Q129" t="s">
        <v>8283</v>
      </c>
      <c r="R129" s="9">
        <f t="shared" si="5"/>
        <v>41899.830312500002</v>
      </c>
      <c r="S129" s="9">
        <f t="shared" si="6"/>
        <v>41929.830312500002</v>
      </c>
      <c r="T129">
        <f t="shared" si="8"/>
        <v>2014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>ROUND(E130/D130*100,0)</f>
        <v>172</v>
      </c>
      <c r="O130">
        <f>IFERROR(ROUND(E130/L130,2),0)</f>
        <v>153.52000000000001</v>
      </c>
      <c r="P130" s="12" t="s">
        <v>8266</v>
      </c>
      <c r="Q130" t="s">
        <v>8267</v>
      </c>
      <c r="R130" s="9">
        <f t="shared" si="5"/>
        <v>42090.912500000006</v>
      </c>
      <c r="S130" s="9">
        <f t="shared" si="6"/>
        <v>42150.912500000006</v>
      </c>
      <c r="T130">
        <f t="shared" si="8"/>
        <v>2015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>ROUND(E131/D131*100,0)</f>
        <v>120</v>
      </c>
      <c r="O131">
        <f>IFERROR(ROUND(E131/L131,2),0)</f>
        <v>118.45</v>
      </c>
      <c r="P131" s="12" t="s">
        <v>8277</v>
      </c>
      <c r="Q131" t="s">
        <v>8278</v>
      </c>
      <c r="R131" s="9">
        <f t="shared" ref="R131:R194" si="9">(((J131/60)/60)/24)+DATE(1970,1,1)</f>
        <v>41975.329317129625</v>
      </c>
      <c r="S131" s="9">
        <f t="shared" ref="S131:S194" si="10">(((I131/60)/60)/24)+DATE(1970,1,1)</f>
        <v>42013.041666666672</v>
      </c>
      <c r="T131">
        <f t="shared" si="8"/>
        <v>2014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>ROUND(E132/D132*100,0)</f>
        <v>120</v>
      </c>
      <c r="O132">
        <f>IFERROR(ROUND(E132/L132,2),0)</f>
        <v>80.989999999999995</v>
      </c>
      <c r="P132" s="12" t="s">
        <v>8277</v>
      </c>
      <c r="Q132" t="s">
        <v>8278</v>
      </c>
      <c r="R132" s="9">
        <f t="shared" si="9"/>
        <v>41575.527349537035</v>
      </c>
      <c r="S132" s="9">
        <f t="shared" si="10"/>
        <v>41610.957638888889</v>
      </c>
      <c r="T132">
        <f t="shared" si="8"/>
        <v>2013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>ROUND(E133/D133*100,0)</f>
        <v>200</v>
      </c>
      <c r="O133">
        <f>IFERROR(ROUND(E133/L133,2),0)</f>
        <v>118.2</v>
      </c>
      <c r="P133" s="12" t="s">
        <v>8293</v>
      </c>
      <c r="Q133" t="s">
        <v>8297</v>
      </c>
      <c r="R133" s="9">
        <f t="shared" si="9"/>
        <v>41843.64271990741</v>
      </c>
      <c r="S133" s="9">
        <f t="shared" si="10"/>
        <v>41888.64271990741</v>
      </c>
      <c r="T133">
        <f t="shared" si="8"/>
        <v>2014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>ROUND(E134/D134*100,0)</f>
        <v>117</v>
      </c>
      <c r="O134">
        <f>IFERROR(ROUND(E134/L134,2),0)</f>
        <v>92.16</v>
      </c>
      <c r="P134" s="12" t="s">
        <v>8280</v>
      </c>
      <c r="Q134" t="s">
        <v>8281</v>
      </c>
      <c r="R134" s="9">
        <f t="shared" si="9"/>
        <v>41464.934016203704</v>
      </c>
      <c r="S134" s="9">
        <f t="shared" si="10"/>
        <v>41481.708333333336</v>
      </c>
      <c r="T134">
        <f t="shared" si="8"/>
        <v>2013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>ROUND(E135/D135*100,0)</f>
        <v>145</v>
      </c>
      <c r="O135">
        <f>IFERROR(ROUND(E135/L135,2),0)</f>
        <v>511.65</v>
      </c>
      <c r="P135" s="12" t="s">
        <v>8277</v>
      </c>
      <c r="Q135" t="s">
        <v>8278</v>
      </c>
      <c r="R135" s="9">
        <f t="shared" si="9"/>
        <v>42745.744618055556</v>
      </c>
      <c r="S135" s="9">
        <f t="shared" si="10"/>
        <v>42795.744618055556</v>
      </c>
      <c r="T135">
        <f t="shared" si="8"/>
        <v>2017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>ROUND(E136/D136*100,0)</f>
        <v>116</v>
      </c>
      <c r="O136">
        <f>IFERROR(ROUND(E136/L136,2),0)</f>
        <v>307.2</v>
      </c>
      <c r="P136" s="12" t="s">
        <v>8277</v>
      </c>
      <c r="Q136" t="s">
        <v>8278</v>
      </c>
      <c r="R136" s="9">
        <f t="shared" si="9"/>
        <v>42103.042546296296</v>
      </c>
      <c r="S136" s="9">
        <f t="shared" si="10"/>
        <v>42160.875</v>
      </c>
      <c r="T136">
        <f t="shared" si="8"/>
        <v>2015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>ROUND(E137/D137*100,0)</f>
        <v>191</v>
      </c>
      <c r="O137">
        <f>IFERROR(ROUND(E137/L137,2),0)</f>
        <v>83.35</v>
      </c>
      <c r="P137" s="12" t="s">
        <v>8290</v>
      </c>
      <c r="Q137" t="s">
        <v>8291</v>
      </c>
      <c r="R137" s="9">
        <f t="shared" si="9"/>
        <v>40682.051689814813</v>
      </c>
      <c r="S137" s="9">
        <f t="shared" si="10"/>
        <v>40712.051689814813</v>
      </c>
      <c r="T137">
        <f t="shared" si="8"/>
        <v>2011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>ROUND(E138/D138*100,0)</f>
        <v>23</v>
      </c>
      <c r="O138">
        <f>IFERROR(ROUND(E138/L138,2),0)</f>
        <v>161.12</v>
      </c>
      <c r="P138" s="12" t="s">
        <v>8277</v>
      </c>
      <c r="Q138" t="s">
        <v>8279</v>
      </c>
      <c r="R138" s="9">
        <f t="shared" si="9"/>
        <v>42289.675173611111</v>
      </c>
      <c r="S138" s="9">
        <f t="shared" si="10"/>
        <v>42329.716840277775</v>
      </c>
      <c r="T138">
        <f t="shared" si="8"/>
        <v>2015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>ROUND(E139/D139*100,0)</f>
        <v>283</v>
      </c>
      <c r="O139">
        <f>IFERROR(ROUND(E139/L139,2),0)</f>
        <v>42.63</v>
      </c>
      <c r="P139" s="12" t="s">
        <v>8285</v>
      </c>
      <c r="Q139" t="s">
        <v>8286</v>
      </c>
      <c r="R139" s="9">
        <f t="shared" si="9"/>
        <v>42684.000046296293</v>
      </c>
      <c r="S139" s="9">
        <f t="shared" si="10"/>
        <v>42714.000046296293</v>
      </c>
      <c r="T139">
        <f t="shared" si="8"/>
        <v>2016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>ROUND(E140/D140*100,0)</f>
        <v>1132</v>
      </c>
      <c r="O140">
        <f>IFERROR(ROUND(E140/L140,2),0)</f>
        <v>80.73</v>
      </c>
      <c r="P140" s="12" t="s">
        <v>8277</v>
      </c>
      <c r="Q140" t="s">
        <v>8278</v>
      </c>
      <c r="R140" s="9">
        <f t="shared" si="9"/>
        <v>41324.193298611113</v>
      </c>
      <c r="S140" s="9">
        <f t="shared" si="10"/>
        <v>41384.151631944449</v>
      </c>
      <c r="T140">
        <f t="shared" si="8"/>
        <v>2013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>ROUND(E141/D141*100,0)</f>
        <v>281</v>
      </c>
      <c r="O141">
        <f>IFERROR(ROUND(E141/L141,2),0)</f>
        <v>201.96</v>
      </c>
      <c r="P141" s="12" t="s">
        <v>8277</v>
      </c>
      <c r="Q141" t="s">
        <v>8278</v>
      </c>
      <c r="R141" s="9">
        <f t="shared" si="9"/>
        <v>42600.278749999998</v>
      </c>
      <c r="S141" s="9">
        <f t="shared" si="10"/>
        <v>42645.278749999998</v>
      </c>
      <c r="T141">
        <f t="shared" si="8"/>
        <v>2016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>ROUND(E142/D142*100,0)</f>
        <v>160</v>
      </c>
      <c r="O142">
        <f>IFERROR(ROUND(E142/L142,2),0)</f>
        <v>60.3</v>
      </c>
      <c r="P142" s="12" t="s">
        <v>8266</v>
      </c>
      <c r="Q142" t="s">
        <v>8268</v>
      </c>
      <c r="R142" s="9">
        <f t="shared" si="9"/>
        <v>41940.69158564815</v>
      </c>
      <c r="S142" s="9">
        <f t="shared" si="10"/>
        <v>41969.332638888889</v>
      </c>
      <c r="T142">
        <f t="shared" si="8"/>
        <v>2014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>ROUND(E143/D143*100,0)</f>
        <v>110</v>
      </c>
      <c r="O143">
        <f>IFERROR(ROUND(E143/L143,2),0)</f>
        <v>157.33000000000001</v>
      </c>
      <c r="P143" s="12" t="s">
        <v>8290</v>
      </c>
      <c r="Q143" t="s">
        <v>8291</v>
      </c>
      <c r="R143" s="9">
        <f t="shared" si="9"/>
        <v>41526.708935185183</v>
      </c>
      <c r="S143" s="9">
        <f t="shared" si="10"/>
        <v>41557.708935185183</v>
      </c>
      <c r="T143">
        <f t="shared" si="8"/>
        <v>2013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>ROUND(E144/D144*100,0)</f>
        <v>100</v>
      </c>
      <c r="O144">
        <f>IFERROR(ROUND(E144/L144,2),0)</f>
        <v>169.85</v>
      </c>
      <c r="P144" s="12" t="s">
        <v>8290</v>
      </c>
      <c r="Q144" t="s">
        <v>8291</v>
      </c>
      <c r="R144" s="9">
        <f t="shared" si="9"/>
        <v>42459.780844907407</v>
      </c>
      <c r="S144" s="9">
        <f t="shared" si="10"/>
        <v>42489.780844907407</v>
      </c>
      <c r="T144">
        <f t="shared" si="8"/>
        <v>2016</v>
      </c>
    </row>
    <row r="145" spans="1:20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>ROUND(E145/D145*100,0)</f>
        <v>123</v>
      </c>
      <c r="O145">
        <f>IFERROR(ROUND(E145/L145,2),0)</f>
        <v>190.55</v>
      </c>
      <c r="P145" s="12" t="s">
        <v>8290</v>
      </c>
      <c r="Q145" t="s">
        <v>8298</v>
      </c>
      <c r="R145" s="9">
        <f t="shared" si="9"/>
        <v>42327.834247685183</v>
      </c>
      <c r="S145" s="9">
        <f t="shared" si="10"/>
        <v>42357.834247685183</v>
      </c>
      <c r="T145">
        <f t="shared" si="8"/>
        <v>2015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>ROUND(E146/D146*100,0)</f>
        <v>114</v>
      </c>
      <c r="O146">
        <f>IFERROR(ROUND(E146/L146,2),0)</f>
        <v>234.81</v>
      </c>
      <c r="P146" s="12" t="s">
        <v>8280</v>
      </c>
      <c r="Q146" t="s">
        <v>8299</v>
      </c>
      <c r="R146" s="9">
        <f t="shared" si="9"/>
        <v>41946.029467592591</v>
      </c>
      <c r="S146" s="9">
        <f t="shared" si="10"/>
        <v>41977.027083333334</v>
      </c>
      <c r="T146">
        <f t="shared" si="8"/>
        <v>2014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>ROUND(E147/D147*100,0)</f>
        <v>108</v>
      </c>
      <c r="O147">
        <f>IFERROR(ROUND(E147/L147,2),0)</f>
        <v>451.84</v>
      </c>
      <c r="P147" s="12" t="s">
        <v>8277</v>
      </c>
      <c r="Q147" t="s">
        <v>8278</v>
      </c>
      <c r="R147" s="9">
        <f t="shared" si="9"/>
        <v>42044.272847222222</v>
      </c>
      <c r="S147" s="9">
        <f t="shared" si="10"/>
        <v>42104.231180555551</v>
      </c>
      <c r="T147">
        <f t="shared" si="8"/>
        <v>2015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>ROUND(E148/D148*100,0)</f>
        <v>537</v>
      </c>
      <c r="O148">
        <f>IFERROR(ROUND(E148/L148,2),0)</f>
        <v>61.2</v>
      </c>
      <c r="P148" s="12" t="s">
        <v>8285</v>
      </c>
      <c r="Q148" t="s">
        <v>8286</v>
      </c>
      <c r="R148" s="9">
        <f t="shared" si="9"/>
        <v>42425.757986111115</v>
      </c>
      <c r="S148" s="9">
        <f t="shared" si="10"/>
        <v>42455.716319444444</v>
      </c>
      <c r="T148">
        <f t="shared" si="8"/>
        <v>2016</v>
      </c>
    </row>
    <row r="149" spans="1:20" ht="43.5" x14ac:dyDescent="0.35">
      <c r="A149">
        <v>2148</v>
      </c>
      <c r="B149" s="3" t="s">
        <v>2149</v>
      </c>
      <c r="C149" s="3" t="s">
        <v>6258</v>
      </c>
      <c r="D149" s="6">
        <v>100</v>
      </c>
      <c r="E149" s="8">
        <v>2</v>
      </c>
      <c r="F149" t="s">
        <v>8220</v>
      </c>
      <c r="G149" t="s">
        <v>8224</v>
      </c>
      <c r="H149" t="s">
        <v>8246</v>
      </c>
      <c r="I149" s="11">
        <v>1427992582</v>
      </c>
      <c r="J149">
        <v>1425404182</v>
      </c>
      <c r="K149" t="b">
        <v>0</v>
      </c>
      <c r="L149">
        <v>2</v>
      </c>
      <c r="M149" t="b">
        <v>0</v>
      </c>
      <c r="N149">
        <f>ROUND(E149/D149*100,0)</f>
        <v>2</v>
      </c>
      <c r="O149">
        <f>IFERROR(ROUND(E149/L149,2),0)</f>
        <v>1</v>
      </c>
      <c r="P149" s="12" t="s">
        <v>8285</v>
      </c>
      <c r="Q149" t="s">
        <v>8300</v>
      </c>
      <c r="R149" s="9">
        <f t="shared" si="9"/>
        <v>42066.733587962968</v>
      </c>
      <c r="S149" s="9">
        <f t="shared" si="10"/>
        <v>42096.691921296297</v>
      </c>
      <c r="T149">
        <f t="shared" si="8"/>
        <v>2015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>ROUND(E150/D150*100,0)</f>
        <v>133</v>
      </c>
      <c r="O150">
        <f>IFERROR(ROUND(E150/L150,2),0)</f>
        <v>81.650000000000006</v>
      </c>
      <c r="P150" s="12" t="s">
        <v>8285</v>
      </c>
      <c r="Q150" t="s">
        <v>8286</v>
      </c>
      <c r="R150" s="9">
        <f t="shared" si="9"/>
        <v>42292.513888888891</v>
      </c>
      <c r="S150" s="9">
        <f t="shared" si="10"/>
        <v>42322.555555555555</v>
      </c>
      <c r="T150">
        <f t="shared" si="8"/>
        <v>2015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>ROUND(E151/D151*100,0)</f>
        <v>106</v>
      </c>
      <c r="O151">
        <f>IFERROR(ROUND(E151/L151,2),0)</f>
        <v>56.2</v>
      </c>
      <c r="P151" s="12" t="s">
        <v>8277</v>
      </c>
      <c r="Q151" t="s">
        <v>8278</v>
      </c>
      <c r="R151" s="9">
        <f t="shared" si="9"/>
        <v>41800.423043981478</v>
      </c>
      <c r="S151" s="9">
        <f t="shared" si="10"/>
        <v>41830.423043981478</v>
      </c>
      <c r="T151">
        <f t="shared" si="8"/>
        <v>2014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>ROUND(E152/D152*100,0)</f>
        <v>131</v>
      </c>
      <c r="O152">
        <f>IFERROR(ROUND(E152/L152,2),0)</f>
        <v>164.3</v>
      </c>
      <c r="P152" s="12" t="s">
        <v>8266</v>
      </c>
      <c r="Q152" t="s">
        <v>8267</v>
      </c>
      <c r="R152" s="9">
        <f t="shared" si="9"/>
        <v>42053.704293981486</v>
      </c>
      <c r="S152" s="9">
        <f t="shared" si="10"/>
        <v>42083.662627314814</v>
      </c>
      <c r="T152">
        <f t="shared" si="8"/>
        <v>2015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>ROUND(E153/D153*100,0)</f>
        <v>104</v>
      </c>
      <c r="O153">
        <f>IFERROR(ROUND(E153/L153,2),0)</f>
        <v>70.92</v>
      </c>
      <c r="P153" s="12" t="s">
        <v>8290</v>
      </c>
      <c r="Q153" t="s">
        <v>8291</v>
      </c>
      <c r="R153" s="9">
        <f t="shared" si="9"/>
        <v>42689.187881944439</v>
      </c>
      <c r="S153" s="9">
        <f t="shared" si="10"/>
        <v>42724.187881944439</v>
      </c>
      <c r="T153">
        <f t="shared" si="8"/>
        <v>2016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>
        <v>1310155970</v>
      </c>
      <c r="K154" t="b">
        <v>0</v>
      </c>
      <c r="L154">
        <v>73</v>
      </c>
      <c r="M154" t="b">
        <v>1</v>
      </c>
      <c r="N154">
        <f>ROUND(E154/D154*100,0)</f>
        <v>104</v>
      </c>
      <c r="O154">
        <f>IFERROR(ROUND(E154/L154,2),0)</f>
        <v>711.04</v>
      </c>
      <c r="P154" s="12" t="s">
        <v>8290</v>
      </c>
      <c r="Q154" t="s">
        <v>8291</v>
      </c>
      <c r="R154" s="9">
        <f t="shared" si="9"/>
        <v>40732.842245370368</v>
      </c>
      <c r="S154" s="9">
        <f t="shared" si="10"/>
        <v>40762.842245370368</v>
      </c>
      <c r="T154">
        <f t="shared" si="8"/>
        <v>2011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>ROUND(E155/D155*100,0)</f>
        <v>103</v>
      </c>
      <c r="O155">
        <f>IFERROR(ROUND(E155/L155,2),0)</f>
        <v>115.45</v>
      </c>
      <c r="P155" s="12" t="s">
        <v>8290</v>
      </c>
      <c r="Q155" t="s">
        <v>8291</v>
      </c>
      <c r="R155" s="9">
        <f t="shared" si="9"/>
        <v>41051.168900462959</v>
      </c>
      <c r="S155" s="9">
        <f t="shared" si="10"/>
        <v>41086.168900462959</v>
      </c>
      <c r="T155">
        <f t="shared" si="8"/>
        <v>2012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>ROUND(E156/D156*100,0)</f>
        <v>103</v>
      </c>
      <c r="O156">
        <f>IFERROR(ROUND(E156/L156,2),0)</f>
        <v>193.05</v>
      </c>
      <c r="P156" s="12" t="s">
        <v>8290</v>
      </c>
      <c r="Q156" t="s">
        <v>8291</v>
      </c>
      <c r="R156" s="9">
        <f t="shared" si="9"/>
        <v>42507.860196759255</v>
      </c>
      <c r="S156" s="9">
        <f t="shared" si="10"/>
        <v>42536.625</v>
      </c>
      <c r="T156">
        <f t="shared" si="8"/>
        <v>2016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>ROUND(E157/D157*100,0)</f>
        <v>103</v>
      </c>
      <c r="O157">
        <f>IFERROR(ROUND(E157/L157,2),0)</f>
        <v>118.97</v>
      </c>
      <c r="P157" s="12" t="s">
        <v>8266</v>
      </c>
      <c r="Q157" t="s">
        <v>8267</v>
      </c>
      <c r="R157" s="9">
        <f t="shared" si="9"/>
        <v>41778.193622685183</v>
      </c>
      <c r="S157" s="9">
        <f t="shared" si="10"/>
        <v>41806.184027777781</v>
      </c>
      <c r="T157">
        <f t="shared" si="8"/>
        <v>2014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>ROUND(E158/D158*100,0)</f>
        <v>128</v>
      </c>
      <c r="O158">
        <f>IFERROR(ROUND(E158/L158,2),0)</f>
        <v>186.8</v>
      </c>
      <c r="P158" s="12" t="s">
        <v>8266</v>
      </c>
      <c r="Q158" t="s">
        <v>8268</v>
      </c>
      <c r="R158" s="9">
        <f t="shared" si="9"/>
        <v>42020.700567129628</v>
      </c>
      <c r="S158" s="9">
        <f t="shared" si="10"/>
        <v>42065.207638888889</v>
      </c>
      <c r="T158">
        <f t="shared" si="8"/>
        <v>2015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>ROUND(E159/D159*100,0)</f>
        <v>102</v>
      </c>
      <c r="O159">
        <f>IFERROR(ROUND(E159/L159,2),0)</f>
        <v>158.36000000000001</v>
      </c>
      <c r="P159" s="12" t="s">
        <v>8277</v>
      </c>
      <c r="Q159" t="s">
        <v>8279</v>
      </c>
      <c r="R159" s="9">
        <f t="shared" si="9"/>
        <v>42542.526423611111</v>
      </c>
      <c r="S159" s="9">
        <f t="shared" si="10"/>
        <v>42601.165972222225</v>
      </c>
      <c r="T159">
        <f t="shared" si="8"/>
        <v>2016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>ROUND(E160/D160*100,0)</f>
        <v>254</v>
      </c>
      <c r="O160">
        <f>IFERROR(ROUND(E160/L160,2),0)</f>
        <v>493.82</v>
      </c>
      <c r="P160" s="12" t="s">
        <v>8282</v>
      </c>
      <c r="Q160" t="s">
        <v>8283</v>
      </c>
      <c r="R160" s="9">
        <f t="shared" si="9"/>
        <v>42132.941805555558</v>
      </c>
      <c r="S160" s="9">
        <f t="shared" si="10"/>
        <v>42155.875</v>
      </c>
      <c r="T160">
        <f t="shared" si="8"/>
        <v>2015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>ROUND(E161/D161*100,0)</f>
        <v>102</v>
      </c>
      <c r="O161">
        <f>IFERROR(ROUND(E161/L161,2),0)</f>
        <v>164.94</v>
      </c>
      <c r="P161" s="12" t="s">
        <v>8266</v>
      </c>
      <c r="Q161" t="s">
        <v>8267</v>
      </c>
      <c r="R161" s="9">
        <f t="shared" si="9"/>
        <v>42612.149780092594</v>
      </c>
      <c r="S161" s="9">
        <f t="shared" si="10"/>
        <v>42647.165972222225</v>
      </c>
      <c r="T161">
        <f t="shared" si="8"/>
        <v>2016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>ROUND(E162/D162*100,0)</f>
        <v>101</v>
      </c>
      <c r="O162">
        <f>IFERROR(ROUND(E162/L162,2),0)</f>
        <v>82.5</v>
      </c>
      <c r="P162" s="12" t="s">
        <v>8293</v>
      </c>
      <c r="Q162" t="s">
        <v>8294</v>
      </c>
      <c r="R162" s="9">
        <f t="shared" si="9"/>
        <v>41851.962916666671</v>
      </c>
      <c r="S162" s="9">
        <f t="shared" si="10"/>
        <v>41880.041666666664</v>
      </c>
      <c r="T162">
        <f t="shared" si="8"/>
        <v>2014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>ROUND(E163/D163*100,0)</f>
        <v>168</v>
      </c>
      <c r="O163">
        <f>IFERROR(ROUND(E163/L163,2),0)</f>
        <v>76.14</v>
      </c>
      <c r="P163" s="12" t="s">
        <v>8277</v>
      </c>
      <c r="Q163" t="s">
        <v>8278</v>
      </c>
      <c r="R163" s="9">
        <f t="shared" si="9"/>
        <v>41179.098530092589</v>
      </c>
      <c r="S163" s="9">
        <f t="shared" si="10"/>
        <v>41209.098530092589</v>
      </c>
      <c r="T163">
        <f t="shared" si="8"/>
        <v>2012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>ROUND(E164/D164*100,0)</f>
        <v>125</v>
      </c>
      <c r="O164">
        <f>IFERROR(ROUND(E164/L164,2),0)</f>
        <v>188.31</v>
      </c>
      <c r="P164" s="12" t="s">
        <v>8290</v>
      </c>
      <c r="Q164" t="s">
        <v>8291</v>
      </c>
      <c r="R164" s="9">
        <f t="shared" si="9"/>
        <v>42437.636469907404</v>
      </c>
      <c r="S164" s="9">
        <f t="shared" si="10"/>
        <v>42467.59480324074</v>
      </c>
      <c r="T164">
        <f t="shared" si="8"/>
        <v>2016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>ROUND(E165/D165*100,0)</f>
        <v>119</v>
      </c>
      <c r="O165">
        <f>IFERROR(ROUND(E165/L165,2),0)</f>
        <v>346.04</v>
      </c>
      <c r="P165" s="12" t="s">
        <v>8293</v>
      </c>
      <c r="Q165" t="s">
        <v>8297</v>
      </c>
      <c r="R165" s="9">
        <f t="shared" si="9"/>
        <v>41951.695671296293</v>
      </c>
      <c r="S165" s="9">
        <f t="shared" si="10"/>
        <v>42011.6956712963</v>
      </c>
      <c r="T165">
        <f t="shared" si="8"/>
        <v>2014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>ROUND(E166/D166*100,0)</f>
        <v>199</v>
      </c>
      <c r="O166">
        <f>IFERROR(ROUND(E166/L166,2),0)</f>
        <v>183.8</v>
      </c>
      <c r="P166" s="12" t="s">
        <v>8282</v>
      </c>
      <c r="Q166" t="s">
        <v>8283</v>
      </c>
      <c r="R166" s="9">
        <f t="shared" si="9"/>
        <v>42152.288819444439</v>
      </c>
      <c r="S166" s="9">
        <f t="shared" si="10"/>
        <v>42182.288819444439</v>
      </c>
      <c r="T166">
        <f t="shared" si="8"/>
        <v>2015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>ROUND(E167/D167*100,0)</f>
        <v>165</v>
      </c>
      <c r="O167">
        <f>IFERROR(ROUND(E167/L167,2),0)</f>
        <v>59.96</v>
      </c>
      <c r="P167" s="12" t="s">
        <v>8290</v>
      </c>
      <c r="Q167" t="s">
        <v>8298</v>
      </c>
      <c r="R167" s="9">
        <f t="shared" si="9"/>
        <v>41791.713252314818</v>
      </c>
      <c r="S167" s="9">
        <f t="shared" si="10"/>
        <v>41836.125</v>
      </c>
      <c r="T167">
        <f t="shared" si="8"/>
        <v>2014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>ROUND(E168/D168*100,0)</f>
        <v>493</v>
      </c>
      <c r="O168">
        <f>IFERROR(ROUND(E168/L168,2),0)</f>
        <v>69.760000000000005</v>
      </c>
      <c r="P168" s="12" t="s">
        <v>8277</v>
      </c>
      <c r="Q168" t="s">
        <v>8278</v>
      </c>
      <c r="R168" s="9">
        <f t="shared" si="9"/>
        <v>42198.676655092597</v>
      </c>
      <c r="S168" s="9">
        <f t="shared" si="10"/>
        <v>42223.676655092597</v>
      </c>
      <c r="T168">
        <f t="shared" si="8"/>
        <v>2015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>ROUND(E169/D169*100,0)</f>
        <v>196</v>
      </c>
      <c r="O169">
        <f>IFERROR(ROUND(E169/L169,2),0)</f>
        <v>36</v>
      </c>
      <c r="P169" s="12" t="s">
        <v>8277</v>
      </c>
      <c r="Q169" t="s">
        <v>8278</v>
      </c>
      <c r="R169" s="9">
        <f t="shared" si="9"/>
        <v>41783.642939814818</v>
      </c>
      <c r="S169" s="9">
        <f t="shared" si="10"/>
        <v>41843.642939814818</v>
      </c>
      <c r="T169">
        <f t="shared" si="8"/>
        <v>2014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>
        <v>1345056003</v>
      </c>
      <c r="K170" t="b">
        <v>0</v>
      </c>
      <c r="L170">
        <v>92</v>
      </c>
      <c r="M170" t="b">
        <v>1</v>
      </c>
      <c r="N170">
        <f>ROUND(E170/D170*100,0)</f>
        <v>101</v>
      </c>
      <c r="O170">
        <f>IFERROR(ROUND(E170/L170,2),0)</f>
        <v>526.46</v>
      </c>
      <c r="P170" s="12" t="s">
        <v>8293</v>
      </c>
      <c r="Q170" t="s">
        <v>8294</v>
      </c>
      <c r="R170" s="9">
        <f t="shared" si="9"/>
        <v>41136.777812500004</v>
      </c>
      <c r="S170" s="9">
        <f t="shared" si="10"/>
        <v>41184.777812500004</v>
      </c>
      <c r="T170">
        <f t="shared" si="8"/>
        <v>2012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>ROUND(E171/D171*100,0)</f>
        <v>108</v>
      </c>
      <c r="O171">
        <f>IFERROR(ROUND(E171/L171,2),0)</f>
        <v>149.46</v>
      </c>
      <c r="P171" s="12" t="s">
        <v>8280</v>
      </c>
      <c r="Q171" t="s">
        <v>8281</v>
      </c>
      <c r="R171" s="9">
        <f t="shared" si="9"/>
        <v>41290.598483796297</v>
      </c>
      <c r="S171" s="9">
        <f t="shared" si="10"/>
        <v>41320.598483796297</v>
      </c>
      <c r="T171">
        <f t="shared" si="8"/>
        <v>2013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>ROUND(E172/D172*100,0)</f>
        <v>119</v>
      </c>
      <c r="O172">
        <f>IFERROR(ROUND(E172/L172,2),0)</f>
        <v>151.32</v>
      </c>
      <c r="P172" s="12" t="s">
        <v>8277</v>
      </c>
      <c r="Q172" t="s">
        <v>8279</v>
      </c>
      <c r="R172" s="9">
        <f t="shared" si="9"/>
        <v>42199.57</v>
      </c>
      <c r="S172" s="9">
        <f t="shared" si="10"/>
        <v>42229.57</v>
      </c>
      <c r="T172">
        <f t="shared" si="8"/>
        <v>2015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>ROUND(E173/D173*100,0)</f>
        <v>473</v>
      </c>
      <c r="O173">
        <f>IFERROR(ROUND(E173/L173,2),0)</f>
        <v>278.39</v>
      </c>
      <c r="P173" s="12" t="s">
        <v>8277</v>
      </c>
      <c r="Q173" t="s">
        <v>8278</v>
      </c>
      <c r="R173" s="9">
        <f t="shared" si="9"/>
        <v>42115.071504629625</v>
      </c>
      <c r="S173" s="9">
        <f t="shared" si="10"/>
        <v>42155.071504629625</v>
      </c>
      <c r="T173">
        <f t="shared" si="8"/>
        <v>2015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>ROUND(E174/D174*100,0)</f>
        <v>135</v>
      </c>
      <c r="O174">
        <f>IFERROR(ROUND(E174/L174,2),0)</f>
        <v>53.99</v>
      </c>
      <c r="P174" s="12" t="s">
        <v>8282</v>
      </c>
      <c r="Q174" t="s">
        <v>8283</v>
      </c>
      <c r="R174" s="9">
        <f t="shared" si="9"/>
        <v>42275.767303240747</v>
      </c>
      <c r="S174" s="9">
        <f t="shared" si="10"/>
        <v>42300.767303240747</v>
      </c>
      <c r="T174">
        <f t="shared" si="8"/>
        <v>2015</v>
      </c>
    </row>
    <row r="175" spans="1:20" ht="43.5" x14ac:dyDescent="0.35">
      <c r="A175">
        <v>1071</v>
      </c>
      <c r="B175" s="3" t="s">
        <v>1072</v>
      </c>
      <c r="C175" s="3" t="s">
        <v>5181</v>
      </c>
      <c r="D175" s="6">
        <v>100</v>
      </c>
      <c r="E175" s="8">
        <v>0</v>
      </c>
      <c r="F175" t="s">
        <v>8220</v>
      </c>
      <c r="G175" t="s">
        <v>8233</v>
      </c>
      <c r="H175" t="s">
        <v>8253</v>
      </c>
      <c r="I175" s="11">
        <v>1447787093</v>
      </c>
      <c r="J175">
        <v>1445191493</v>
      </c>
      <c r="K175" t="b">
        <v>0</v>
      </c>
      <c r="L175">
        <v>0</v>
      </c>
      <c r="M175" t="b">
        <v>0</v>
      </c>
      <c r="N175">
        <f>ROUND(E175/D175*100,0)</f>
        <v>0</v>
      </c>
      <c r="O175">
        <f>IFERROR(ROUND(E175/L175,2),0)</f>
        <v>0</v>
      </c>
      <c r="P175" s="12" t="s">
        <v>8285</v>
      </c>
      <c r="Q175" t="s">
        <v>8300</v>
      </c>
      <c r="R175" s="9">
        <f t="shared" si="9"/>
        <v>42295.753391203703</v>
      </c>
      <c r="S175" s="9">
        <f t="shared" si="10"/>
        <v>42325.795057870375</v>
      </c>
      <c r="T175">
        <f t="shared" si="8"/>
        <v>2015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>ROUND(E176/D176*100,0)</f>
        <v>233</v>
      </c>
      <c r="O176">
        <f>IFERROR(ROUND(E176/L176,2),0)</f>
        <v>44.46</v>
      </c>
      <c r="P176" s="12" t="s">
        <v>8266</v>
      </c>
      <c r="Q176" t="s">
        <v>8267</v>
      </c>
      <c r="R176" s="9">
        <f t="shared" si="9"/>
        <v>42512.698217592595</v>
      </c>
      <c r="S176" s="9">
        <f t="shared" si="10"/>
        <v>42572.698217592595</v>
      </c>
      <c r="T176">
        <f t="shared" si="8"/>
        <v>2016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>ROUND(E177/D177*100,0)</f>
        <v>102</v>
      </c>
      <c r="O177">
        <f>IFERROR(ROUND(E177/L177,2),0)</f>
        <v>231.66</v>
      </c>
      <c r="P177" s="12" t="s">
        <v>8266</v>
      </c>
      <c r="Q177" t="s">
        <v>8269</v>
      </c>
      <c r="R177" s="9">
        <f t="shared" si="9"/>
        <v>41863.584120370368</v>
      </c>
      <c r="S177" s="9">
        <f t="shared" si="10"/>
        <v>41893.584120370368</v>
      </c>
      <c r="T177">
        <f t="shared" si="8"/>
        <v>2014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>ROUND(E178/D178*100,0)</f>
        <v>115</v>
      </c>
      <c r="O178">
        <f>IFERROR(ROUND(E178/L178,2),0)</f>
        <v>76.72</v>
      </c>
      <c r="P178" s="12" t="s">
        <v>8280</v>
      </c>
      <c r="Q178" t="s">
        <v>8281</v>
      </c>
      <c r="R178" s="9">
        <f t="shared" si="9"/>
        <v>40933.80190972222</v>
      </c>
      <c r="S178" s="9">
        <f t="shared" si="10"/>
        <v>40993.760243055556</v>
      </c>
      <c r="T178">
        <f t="shared" si="8"/>
        <v>2012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>ROUND(E179/D179*100,0)</f>
        <v>170</v>
      </c>
      <c r="O179">
        <f>IFERROR(ROUND(E179/L179,2),0)</f>
        <v>67.42</v>
      </c>
      <c r="P179" s="12" t="s">
        <v>8277</v>
      </c>
      <c r="Q179" t="s">
        <v>8278</v>
      </c>
      <c r="R179" s="9">
        <f t="shared" si="9"/>
        <v>41351.541377314818</v>
      </c>
      <c r="S179" s="9">
        <f t="shared" si="10"/>
        <v>41386.541377314818</v>
      </c>
      <c r="T179">
        <f t="shared" si="8"/>
        <v>2013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>ROUND(E180/D180*100,0)</f>
        <v>101</v>
      </c>
      <c r="O180">
        <f>IFERROR(ROUND(E180/L180,2),0)</f>
        <v>254.39</v>
      </c>
      <c r="P180" s="12" t="s">
        <v>8290</v>
      </c>
      <c r="Q180" t="s">
        <v>8291</v>
      </c>
      <c r="R180" s="9">
        <f t="shared" si="9"/>
        <v>40194.920046296298</v>
      </c>
      <c r="S180" s="9">
        <f t="shared" si="10"/>
        <v>40231.916666666664</v>
      </c>
      <c r="T180">
        <f t="shared" si="8"/>
        <v>2010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>ROUND(E181/D181*100,0)</f>
        <v>113</v>
      </c>
      <c r="O181">
        <f>IFERROR(ROUND(E181/L181,2),0)</f>
        <v>162.91</v>
      </c>
      <c r="P181" s="12" t="s">
        <v>8266</v>
      </c>
      <c r="Q181" t="s">
        <v>8267</v>
      </c>
      <c r="R181" s="9">
        <f t="shared" si="9"/>
        <v>41928.881064814814</v>
      </c>
      <c r="S181" s="9">
        <f t="shared" si="10"/>
        <v>41958.922731481478</v>
      </c>
      <c r="T181">
        <f t="shared" si="8"/>
        <v>2014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>ROUND(E182/D182*100,0)</f>
        <v>1802</v>
      </c>
      <c r="O182">
        <f>IFERROR(ROUND(E182/L182,2),0)</f>
        <v>49.93</v>
      </c>
      <c r="P182" s="12" t="s">
        <v>8285</v>
      </c>
      <c r="Q182" t="s">
        <v>8286</v>
      </c>
      <c r="R182" s="9">
        <f t="shared" si="9"/>
        <v>42776.704432870371</v>
      </c>
      <c r="S182" s="9">
        <f t="shared" si="10"/>
        <v>42801.208333333328</v>
      </c>
      <c r="T182">
        <f t="shared" si="8"/>
        <v>2017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>ROUND(E183/D183*100,0)</f>
        <v>179</v>
      </c>
      <c r="O183">
        <f>IFERROR(ROUND(E183/L183,2),0)</f>
        <v>282.72000000000003</v>
      </c>
      <c r="P183" s="12" t="s">
        <v>8277</v>
      </c>
      <c r="Q183" t="s">
        <v>8278</v>
      </c>
      <c r="R183" s="9">
        <f t="shared" si="9"/>
        <v>41725.082384259258</v>
      </c>
      <c r="S183" s="9">
        <f t="shared" si="10"/>
        <v>41755.082384259258</v>
      </c>
      <c r="T183">
        <f t="shared" si="8"/>
        <v>2014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>ROUND(E184/D184*100,0)</f>
        <v>112</v>
      </c>
      <c r="O184">
        <f>IFERROR(ROUND(E184/L184,2),0)</f>
        <v>117.77</v>
      </c>
      <c r="P184" s="12" t="s">
        <v>8290</v>
      </c>
      <c r="Q184" t="s">
        <v>8291</v>
      </c>
      <c r="R184" s="9">
        <f t="shared" si="9"/>
        <v>42292.495474537034</v>
      </c>
      <c r="S184" s="9">
        <f t="shared" si="10"/>
        <v>42322.537141203706</v>
      </c>
      <c r="T184">
        <f t="shared" si="8"/>
        <v>2015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>
        <v>1410280708</v>
      </c>
      <c r="K185" t="b">
        <v>0</v>
      </c>
      <c r="L185">
        <v>27</v>
      </c>
      <c r="M185" t="b">
        <v>1</v>
      </c>
      <c r="N185">
        <f>ROUND(E185/D185*100,0)</f>
        <v>127</v>
      </c>
      <c r="O185">
        <f>IFERROR(ROUND(E185/L185,2),0)</f>
        <v>1644</v>
      </c>
      <c r="P185" s="12" t="s">
        <v>8277</v>
      </c>
      <c r="Q185" t="s">
        <v>8279</v>
      </c>
      <c r="R185" s="9">
        <f t="shared" si="9"/>
        <v>41891.693379629629</v>
      </c>
      <c r="S185" s="9">
        <f t="shared" si="10"/>
        <v>41926.693379629629</v>
      </c>
      <c r="T185">
        <f t="shared" si="8"/>
        <v>2014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>ROUND(E186/D186*100,0)</f>
        <v>125</v>
      </c>
      <c r="O186">
        <f>IFERROR(ROUND(E186/L186,2),0)</f>
        <v>146.35</v>
      </c>
      <c r="P186" s="12" t="s">
        <v>8290</v>
      </c>
      <c r="Q186" t="s">
        <v>8291</v>
      </c>
      <c r="R186" s="9">
        <f t="shared" si="9"/>
        <v>42772.669062500005</v>
      </c>
      <c r="S186" s="9">
        <f t="shared" si="10"/>
        <v>42802.875</v>
      </c>
      <c r="T186">
        <f t="shared" si="8"/>
        <v>2017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>ROUND(E187/D187*100,0)</f>
        <v>127</v>
      </c>
      <c r="O187">
        <f>IFERROR(ROUND(E187/L187,2),0)</f>
        <v>44.91</v>
      </c>
      <c r="P187" s="12" t="s">
        <v>8290</v>
      </c>
      <c r="Q187" t="s">
        <v>8291</v>
      </c>
      <c r="R187" s="9">
        <f t="shared" si="9"/>
        <v>42427.964745370366</v>
      </c>
      <c r="S187" s="9">
        <f t="shared" si="10"/>
        <v>42467.923078703709</v>
      </c>
      <c r="T187">
        <f t="shared" si="8"/>
        <v>2016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>ROUND(E188/D188*100,0)</f>
        <v>143</v>
      </c>
      <c r="O188">
        <f>IFERROR(ROUND(E188/L188,2),0)</f>
        <v>114.77</v>
      </c>
      <c r="P188" s="12" t="s">
        <v>8277</v>
      </c>
      <c r="Q188" t="s">
        <v>8278</v>
      </c>
      <c r="R188" s="9">
        <f t="shared" si="9"/>
        <v>42361.602476851855</v>
      </c>
      <c r="S188" s="9">
        <f t="shared" si="10"/>
        <v>42400.915972222225</v>
      </c>
      <c r="T188">
        <f t="shared" ref="T188:T194" si="11">YEAR(R188)</f>
        <v>2015</v>
      </c>
    </row>
    <row r="189" spans="1:20" ht="29" x14ac:dyDescent="0.35">
      <c r="A189">
        <v>1420</v>
      </c>
      <c r="B189" s="3" t="s">
        <v>1421</v>
      </c>
      <c r="C189" s="3" t="s">
        <v>5530</v>
      </c>
      <c r="D189" s="6">
        <v>110</v>
      </c>
      <c r="E189" s="8">
        <v>3</v>
      </c>
      <c r="F189" t="s">
        <v>8220</v>
      </c>
      <c r="G189" t="s">
        <v>8223</v>
      </c>
      <c r="H189" t="s">
        <v>8245</v>
      </c>
      <c r="I189" s="11">
        <v>1467129686</v>
      </c>
      <c r="J189">
        <v>1464969686</v>
      </c>
      <c r="K189" t="b">
        <v>0</v>
      </c>
      <c r="L189">
        <v>3</v>
      </c>
      <c r="M189" t="b">
        <v>0</v>
      </c>
      <c r="N189">
        <f>ROUND(E189/D189*100,0)</f>
        <v>3</v>
      </c>
      <c r="O189">
        <f>IFERROR(ROUND(E189/L189,2),0)</f>
        <v>1</v>
      </c>
      <c r="P189" s="12" t="s">
        <v>8280</v>
      </c>
      <c r="Q189" t="s">
        <v>8313</v>
      </c>
      <c r="R189" s="9">
        <f t="shared" si="9"/>
        <v>42524.667662037042</v>
      </c>
      <c r="S189" s="9">
        <f t="shared" si="10"/>
        <v>42549.667662037042</v>
      </c>
      <c r="T189">
        <f t="shared" si="11"/>
        <v>2016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>ROUND(E190/D190*100,0)</f>
        <v>107</v>
      </c>
      <c r="O190">
        <f>IFERROR(ROUND(E190/L190,2),0)</f>
        <v>97.36</v>
      </c>
      <c r="P190" s="12" t="s">
        <v>8290</v>
      </c>
      <c r="Q190" t="s">
        <v>8291</v>
      </c>
      <c r="R190" s="9">
        <f t="shared" si="9"/>
        <v>42507.581412037034</v>
      </c>
      <c r="S190" s="9">
        <f t="shared" si="10"/>
        <v>42538.581412037034</v>
      </c>
      <c r="T190">
        <f t="shared" si="11"/>
        <v>2016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>ROUND(E191/D191*100,0)</f>
        <v>106</v>
      </c>
      <c r="O191">
        <f>IFERROR(ROUND(E191/L191,2),0)</f>
        <v>104.99</v>
      </c>
      <c r="P191" s="12" t="s">
        <v>8288</v>
      </c>
      <c r="Q191" t="s">
        <v>8289</v>
      </c>
      <c r="R191" s="9">
        <f t="shared" si="9"/>
        <v>42643.642800925925</v>
      </c>
      <c r="S191" s="9">
        <f t="shared" si="10"/>
        <v>42673.642800925925</v>
      </c>
      <c r="T191">
        <f t="shared" si="11"/>
        <v>2016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>ROUND(E192/D192*100,0)</f>
        <v>8</v>
      </c>
      <c r="O192">
        <f>IFERROR(ROUND(E192/L192,2),0)</f>
        <v>78.67</v>
      </c>
      <c r="P192" s="12" t="s">
        <v>8277</v>
      </c>
      <c r="Q192" t="s">
        <v>8284</v>
      </c>
      <c r="R192" s="9">
        <f t="shared" si="9"/>
        <v>42226.313298611116</v>
      </c>
      <c r="S192" s="9">
        <f t="shared" si="10"/>
        <v>42256.313298611116</v>
      </c>
      <c r="T192">
        <f t="shared" si="11"/>
        <v>2015</v>
      </c>
    </row>
    <row r="193" spans="1:20" ht="29" x14ac:dyDescent="0.35">
      <c r="A193">
        <v>3735</v>
      </c>
      <c r="B193" s="3" t="s">
        <v>3732</v>
      </c>
      <c r="C193" s="3" t="s">
        <v>7845</v>
      </c>
      <c r="D193" s="6">
        <v>150</v>
      </c>
      <c r="E193" s="8">
        <v>20</v>
      </c>
      <c r="F193" t="s">
        <v>8220</v>
      </c>
      <c r="G193" t="s">
        <v>8224</v>
      </c>
      <c r="H193" t="s">
        <v>8246</v>
      </c>
      <c r="I193" s="11">
        <v>1432831089</v>
      </c>
      <c r="J193">
        <v>1430239089</v>
      </c>
      <c r="K193" t="b">
        <v>0</v>
      </c>
      <c r="L193">
        <v>2</v>
      </c>
      <c r="M193" t="b">
        <v>0</v>
      </c>
      <c r="N193">
        <f>ROUND(E193/D193*100,0)</f>
        <v>13</v>
      </c>
      <c r="O193">
        <f>IFERROR(ROUND(E193/L193,2),0)</f>
        <v>10</v>
      </c>
      <c r="P193" s="12" t="s">
        <v>8266</v>
      </c>
      <c r="Q193" t="s">
        <v>8268</v>
      </c>
      <c r="R193" s="9">
        <f t="shared" si="9"/>
        <v>42122.693159722221</v>
      </c>
      <c r="S193" s="9">
        <f t="shared" si="10"/>
        <v>42152.693159722221</v>
      </c>
      <c r="T193">
        <f t="shared" si="11"/>
        <v>2015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>ROUND(E194/D194*100,0)</f>
        <v>105</v>
      </c>
      <c r="O194">
        <f>IFERROR(ROUND(E194/L194,2),0)</f>
        <v>55.07</v>
      </c>
      <c r="P194" s="12" t="s">
        <v>8290</v>
      </c>
      <c r="Q194" t="s">
        <v>8291</v>
      </c>
      <c r="R194" s="9">
        <f t="shared" si="9"/>
        <v>40904.738194444442</v>
      </c>
      <c r="S194" s="9">
        <f t="shared" si="10"/>
        <v>40929.738194444442</v>
      </c>
      <c r="T194">
        <f t="shared" si="11"/>
        <v>2011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>
        <v>1485016430</v>
      </c>
      <c r="K195" t="b">
        <v>0</v>
      </c>
      <c r="L195">
        <v>45</v>
      </c>
      <c r="M195" t="b">
        <v>0</v>
      </c>
      <c r="N195">
        <f>ROUND(E195/D195*100,0)</f>
        <v>104</v>
      </c>
      <c r="O195">
        <f>IFERROR(ROUND(E195/L195,2),0)</f>
        <v>922.22</v>
      </c>
      <c r="P195" s="12" t="s">
        <v>8266</v>
      </c>
      <c r="Q195" t="s">
        <v>8267</v>
      </c>
      <c r="R195" s="9">
        <f t="shared" ref="R195:R258" si="12">(((J195/60)/60)/24)+DATE(1970,1,1)</f>
        <v>42756.690162037034</v>
      </c>
      <c r="S195" s="9">
        <f t="shared" ref="S195:S258" si="13">(((I195/60)/60)/24)+DATE(1970,1,1)</f>
        <v>42816.648495370369</v>
      </c>
      <c r="T195">
        <f>YEAR(R195)</f>
        <v>2017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>ROUND(E196/D196*100,0)</f>
        <v>113</v>
      </c>
      <c r="O196">
        <f>IFERROR(ROUND(E196/L196,2),0)</f>
        <v>109.04</v>
      </c>
      <c r="P196" s="12" t="s">
        <v>8290</v>
      </c>
      <c r="Q196" t="s">
        <v>8291</v>
      </c>
      <c r="R196" s="9">
        <f t="shared" si="12"/>
        <v>41949.697962962964</v>
      </c>
      <c r="S196" s="9">
        <f t="shared" si="13"/>
        <v>41994.697962962964</v>
      </c>
      <c r="T196">
        <f t="shared" ref="T196:T259" si="14">YEAR(R196)</f>
        <v>2014</v>
      </c>
    </row>
    <row r="197" spans="1:20" ht="43.5" x14ac:dyDescent="0.35">
      <c r="A197">
        <v>3925</v>
      </c>
      <c r="B197" s="3" t="s">
        <v>3922</v>
      </c>
      <c r="C197" s="3" t="s">
        <v>8033</v>
      </c>
      <c r="D197" s="6">
        <v>150</v>
      </c>
      <c r="E197" s="8">
        <v>15</v>
      </c>
      <c r="F197" t="s">
        <v>8220</v>
      </c>
      <c r="G197" t="s">
        <v>8223</v>
      </c>
      <c r="H197" t="s">
        <v>8245</v>
      </c>
      <c r="I197" s="11">
        <v>1406753639</v>
      </c>
      <c r="J197">
        <v>1404161639</v>
      </c>
      <c r="K197" t="b">
        <v>0</v>
      </c>
      <c r="L197">
        <v>3</v>
      </c>
      <c r="M197" t="b">
        <v>0</v>
      </c>
      <c r="N197">
        <f>ROUND(E197/D197*100,0)</f>
        <v>10</v>
      </c>
      <c r="O197">
        <f>IFERROR(ROUND(E197/L197,2),0)</f>
        <v>5</v>
      </c>
      <c r="P197" s="12" t="s">
        <v>8266</v>
      </c>
      <c r="Q197" t="s">
        <v>8268</v>
      </c>
      <c r="R197" s="9">
        <f t="shared" si="12"/>
        <v>41820.870821759258</v>
      </c>
      <c r="S197" s="9">
        <f t="shared" si="13"/>
        <v>41850.870821759258</v>
      </c>
      <c r="T197">
        <f t="shared" si="14"/>
        <v>2014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>ROUND(E198/D198*100,0)</f>
        <v>116</v>
      </c>
      <c r="O198">
        <f>IFERROR(ROUND(E198/L198,2),0)</f>
        <v>246.61</v>
      </c>
      <c r="P198" s="12" t="s">
        <v>8290</v>
      </c>
      <c r="Q198" t="s">
        <v>8291</v>
      </c>
      <c r="R198" s="9">
        <f t="shared" si="12"/>
        <v>41943.293912037036</v>
      </c>
      <c r="S198" s="9">
        <f t="shared" si="13"/>
        <v>41974.3355787037</v>
      </c>
      <c r="T198">
        <f t="shared" si="14"/>
        <v>2014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>ROUND(E199/D199*100,0)</f>
        <v>150</v>
      </c>
      <c r="O199">
        <f>IFERROR(ROUND(E199/L199,2),0)</f>
        <v>97.82</v>
      </c>
      <c r="P199" s="12" t="s">
        <v>8290</v>
      </c>
      <c r="Q199" t="s">
        <v>8291</v>
      </c>
      <c r="R199" s="9">
        <f t="shared" si="12"/>
        <v>41164.040960648148</v>
      </c>
      <c r="S199" s="9">
        <f t="shared" si="13"/>
        <v>41194.040960648148</v>
      </c>
      <c r="T199">
        <f t="shared" si="14"/>
        <v>2012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>ROUND(E200/D200*100,0)</f>
        <v>203</v>
      </c>
      <c r="O200">
        <f>IFERROR(ROUND(E200/L200,2),0)</f>
        <v>130.22999999999999</v>
      </c>
      <c r="P200" s="12" t="s">
        <v>8288</v>
      </c>
      <c r="Q200" t="s">
        <v>8289</v>
      </c>
      <c r="R200" s="9">
        <f t="shared" si="12"/>
        <v>41836.625254629631</v>
      </c>
      <c r="S200" s="9">
        <f t="shared" si="13"/>
        <v>41866.625254629631</v>
      </c>
      <c r="T200">
        <f t="shared" si="14"/>
        <v>2014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>ROUND(E201/D201*100,0)</f>
        <v>40</v>
      </c>
      <c r="O201">
        <f>IFERROR(ROUND(E201/L201,2),0)</f>
        <v>162.91999999999999</v>
      </c>
      <c r="P201" s="12" t="s">
        <v>8277</v>
      </c>
      <c r="Q201" t="s">
        <v>8279</v>
      </c>
      <c r="R201" s="9">
        <f t="shared" si="12"/>
        <v>42278.498240740737</v>
      </c>
      <c r="S201" s="9">
        <f t="shared" si="13"/>
        <v>42314.041666666672</v>
      </c>
      <c r="T201">
        <f t="shared" si="14"/>
        <v>2015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>ROUND(E202/D202*100,0)</f>
        <v>183</v>
      </c>
      <c r="O202">
        <f>IFERROR(ROUND(E202/L202,2),0)</f>
        <v>159.51</v>
      </c>
      <c r="P202" s="12" t="s">
        <v>8290</v>
      </c>
      <c r="Q202" t="s">
        <v>8298</v>
      </c>
      <c r="R202" s="9">
        <f t="shared" si="12"/>
        <v>42032.693043981482</v>
      </c>
      <c r="S202" s="9">
        <f t="shared" si="13"/>
        <v>42062.693043981482</v>
      </c>
      <c r="T202">
        <f t="shared" si="14"/>
        <v>2015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>ROUND(E203/D203*100,0)</f>
        <v>322</v>
      </c>
      <c r="O203">
        <f>IFERROR(ROUND(E203/L203,2),0)</f>
        <v>56.41</v>
      </c>
      <c r="P203" s="12" t="s">
        <v>8282</v>
      </c>
      <c r="Q203" t="s">
        <v>8283</v>
      </c>
      <c r="R203" s="9">
        <f t="shared" si="12"/>
        <v>42072.488182870366</v>
      </c>
      <c r="S203" s="9">
        <f t="shared" si="13"/>
        <v>42102.488182870366</v>
      </c>
      <c r="T203">
        <f t="shared" si="14"/>
        <v>2015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>
        <v>1409900445</v>
      </c>
      <c r="K204" t="b">
        <v>0</v>
      </c>
      <c r="L204">
        <v>73</v>
      </c>
      <c r="M204" t="b">
        <v>1</v>
      </c>
      <c r="N204">
        <f>ROUND(E204/D204*100,0)</f>
        <v>100</v>
      </c>
      <c r="O204">
        <f>IFERROR(ROUND(E204/L204,2),0)</f>
        <v>550.04</v>
      </c>
      <c r="P204" s="12" t="s">
        <v>8266</v>
      </c>
      <c r="Q204" t="s">
        <v>8268</v>
      </c>
      <c r="R204" s="9">
        <f t="shared" si="12"/>
        <v>41887.292187500003</v>
      </c>
      <c r="S204" s="9">
        <f t="shared" si="13"/>
        <v>41917.292187500003</v>
      </c>
      <c r="T204">
        <f t="shared" si="14"/>
        <v>2014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>ROUND(E205/D205*100,0)</f>
        <v>819</v>
      </c>
      <c r="O205">
        <f>IFERROR(ROUND(E205/L205,2),0)</f>
        <v>152.62</v>
      </c>
      <c r="P205" s="12" t="s">
        <v>8277</v>
      </c>
      <c r="Q205" t="s">
        <v>8278</v>
      </c>
      <c r="R205" s="9">
        <f t="shared" si="12"/>
        <v>41069.088506944441</v>
      </c>
      <c r="S205" s="9">
        <f t="shared" si="13"/>
        <v>41099.088506944441</v>
      </c>
      <c r="T205">
        <f t="shared" si="14"/>
        <v>2012</v>
      </c>
    </row>
    <row r="206" spans="1:20" ht="43.5" x14ac:dyDescent="0.35">
      <c r="A206">
        <v>4082</v>
      </c>
      <c r="B206" s="3" t="s">
        <v>4078</v>
      </c>
      <c r="C206" s="3" t="s">
        <v>8185</v>
      </c>
      <c r="D206" s="6">
        <v>150</v>
      </c>
      <c r="E206" s="8">
        <v>3</v>
      </c>
      <c r="F206" t="s">
        <v>8220</v>
      </c>
      <c r="G206" t="s">
        <v>8223</v>
      </c>
      <c r="H206" t="s">
        <v>8245</v>
      </c>
      <c r="I206" s="11">
        <v>1447542000</v>
      </c>
      <c r="J206">
        <v>1446179553</v>
      </c>
      <c r="K206" t="b">
        <v>0</v>
      </c>
      <c r="L206">
        <v>2</v>
      </c>
      <c r="M206" t="b">
        <v>0</v>
      </c>
      <c r="N206">
        <f>ROUND(E206/D206*100,0)</f>
        <v>2</v>
      </c>
      <c r="O206">
        <f>IFERROR(ROUND(E206/L206,2),0)</f>
        <v>1.5</v>
      </c>
      <c r="P206" s="12" t="s">
        <v>8266</v>
      </c>
      <c r="Q206" t="s">
        <v>8268</v>
      </c>
      <c r="R206" s="9">
        <f t="shared" si="12"/>
        <v>42307.189270833333</v>
      </c>
      <c r="S206" s="9">
        <f t="shared" si="13"/>
        <v>42322.958333333328</v>
      </c>
      <c r="T206">
        <f t="shared" si="14"/>
        <v>2015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>ROUND(E207/D207*100,0)</f>
        <v>107</v>
      </c>
      <c r="O207">
        <f>IFERROR(ROUND(E207/L207,2),0)</f>
        <v>170.45</v>
      </c>
      <c r="P207" s="12" t="s">
        <v>8282</v>
      </c>
      <c r="Q207" t="s">
        <v>8283</v>
      </c>
      <c r="R207" s="9">
        <f t="shared" si="12"/>
        <v>42493.167719907404</v>
      </c>
      <c r="S207" s="9">
        <f t="shared" si="13"/>
        <v>42528.167719907404</v>
      </c>
      <c r="T207">
        <f t="shared" si="14"/>
        <v>2016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>ROUND(E208/D208*100,0)</f>
        <v>114</v>
      </c>
      <c r="O208">
        <f>IFERROR(ROUND(E208/L208,2),0)</f>
        <v>119.18</v>
      </c>
      <c r="P208" s="12" t="s">
        <v>8266</v>
      </c>
      <c r="Q208" t="s">
        <v>8268</v>
      </c>
      <c r="R208" s="9">
        <f t="shared" si="12"/>
        <v>42480.078715277778</v>
      </c>
      <c r="S208" s="9">
        <f t="shared" si="13"/>
        <v>42504.165972222225</v>
      </c>
      <c r="T208">
        <f t="shared" si="14"/>
        <v>2016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>ROUND(E209/D209*100,0)</f>
        <v>114</v>
      </c>
      <c r="O209">
        <f>IFERROR(ROUND(E209/L209,2),0)</f>
        <v>64.02</v>
      </c>
      <c r="P209" s="12" t="s">
        <v>8277</v>
      </c>
      <c r="Q209" t="s">
        <v>8278</v>
      </c>
      <c r="R209" s="9">
        <f t="shared" si="12"/>
        <v>41731.520949074074</v>
      </c>
      <c r="S209" s="9">
        <f t="shared" si="13"/>
        <v>41761.520949074074</v>
      </c>
      <c r="T209">
        <f t="shared" si="14"/>
        <v>2014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>ROUND(E210/D210*100,0)</f>
        <v>662</v>
      </c>
      <c r="O210">
        <f>IFERROR(ROUND(E210/L210,2),0)</f>
        <v>43.33</v>
      </c>
      <c r="P210" s="12" t="s">
        <v>8280</v>
      </c>
      <c r="Q210" t="s">
        <v>8281</v>
      </c>
      <c r="R210" s="9">
        <f t="shared" si="12"/>
        <v>40766.041921296295</v>
      </c>
      <c r="S210" s="9">
        <f t="shared" si="13"/>
        <v>40796.041921296295</v>
      </c>
      <c r="T210">
        <f t="shared" si="14"/>
        <v>2011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>ROUND(E211/D211*100,0)</f>
        <v>404</v>
      </c>
      <c r="O211">
        <f>IFERROR(ROUND(E211/L211,2),0)</f>
        <v>82.4</v>
      </c>
      <c r="P211" s="12" t="s">
        <v>8285</v>
      </c>
      <c r="Q211" t="s">
        <v>8286</v>
      </c>
      <c r="R211" s="9">
        <f t="shared" si="12"/>
        <v>42234.624895833331</v>
      </c>
      <c r="S211" s="9">
        <f t="shared" si="13"/>
        <v>42264.624895833331</v>
      </c>
      <c r="T211">
        <f t="shared" si="14"/>
        <v>2015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>ROUND(E212/D212*100,0)</f>
        <v>132</v>
      </c>
      <c r="O212">
        <f>IFERROR(ROUND(E212/L212,2),0)</f>
        <v>46.58</v>
      </c>
      <c r="P212" s="12" t="s">
        <v>8277</v>
      </c>
      <c r="Q212" t="s">
        <v>8278</v>
      </c>
      <c r="R212" s="9">
        <f t="shared" si="12"/>
        <v>41738.864803240744</v>
      </c>
      <c r="S212" s="9">
        <f t="shared" si="13"/>
        <v>41768.864803240744</v>
      </c>
      <c r="T212">
        <f t="shared" si="14"/>
        <v>2014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>ROUND(E213/D213*100,0)</f>
        <v>786</v>
      </c>
      <c r="O213">
        <f>IFERROR(ROUND(E213/L213,2),0)</f>
        <v>71.59</v>
      </c>
      <c r="P213" s="12" t="s">
        <v>8282</v>
      </c>
      <c r="Q213" t="s">
        <v>8283</v>
      </c>
      <c r="R213" s="9">
        <f t="shared" si="12"/>
        <v>41759.923101851848</v>
      </c>
      <c r="S213" s="9">
        <f t="shared" si="13"/>
        <v>41789.923101851848</v>
      </c>
      <c r="T213">
        <f t="shared" si="14"/>
        <v>2014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>ROUND(E214/D214*100,0)</f>
        <v>112</v>
      </c>
      <c r="O214">
        <f>IFERROR(ROUND(E214/L214,2),0)</f>
        <v>149.44</v>
      </c>
      <c r="P214" s="12" t="s">
        <v>8266</v>
      </c>
      <c r="Q214" t="s">
        <v>8267</v>
      </c>
      <c r="R214" s="9">
        <f t="shared" si="12"/>
        <v>41899.294942129629</v>
      </c>
      <c r="S214" s="9">
        <f t="shared" si="13"/>
        <v>41928.290972222225</v>
      </c>
      <c r="T214">
        <f t="shared" si="14"/>
        <v>2014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>ROUND(E215/D215*100,0)</f>
        <v>270</v>
      </c>
      <c r="O215">
        <f>IFERROR(ROUND(E215/L215,2),0)</f>
        <v>76.44</v>
      </c>
      <c r="P215" s="12" t="s">
        <v>8282</v>
      </c>
      <c r="Q215" t="s">
        <v>8283</v>
      </c>
      <c r="R215" s="9">
        <f t="shared" si="12"/>
        <v>42326.818738425922</v>
      </c>
      <c r="S215" s="9">
        <f t="shared" si="13"/>
        <v>42356.818738425922</v>
      </c>
      <c r="T215">
        <f t="shared" si="14"/>
        <v>2015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>ROUND(E216/D216*100,0)</f>
        <v>326</v>
      </c>
      <c r="O216">
        <f>IFERROR(ROUND(E216/L216,2),0)</f>
        <v>80.02</v>
      </c>
      <c r="P216" s="12" t="s">
        <v>8277</v>
      </c>
      <c r="Q216" t="s">
        <v>8284</v>
      </c>
      <c r="R216" s="9">
        <f t="shared" si="12"/>
        <v>41915.747314814813</v>
      </c>
      <c r="S216" s="9">
        <f t="shared" si="13"/>
        <v>41955.888888888891</v>
      </c>
      <c r="T216">
        <f t="shared" si="14"/>
        <v>2014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>ROUND(E217/D217*100,0)</f>
        <v>111</v>
      </c>
      <c r="O217">
        <f>IFERROR(ROUND(E217/L217,2),0)</f>
        <v>109.82</v>
      </c>
      <c r="P217" s="12" t="s">
        <v>8290</v>
      </c>
      <c r="Q217" t="s">
        <v>8291</v>
      </c>
      <c r="R217" s="9">
        <f t="shared" si="12"/>
        <v>41936.001226851848</v>
      </c>
      <c r="S217" s="9">
        <f t="shared" si="13"/>
        <v>41966.042893518519</v>
      </c>
      <c r="T217">
        <f t="shared" si="14"/>
        <v>2014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>ROUND(E218/D218*100,0)</f>
        <v>155</v>
      </c>
      <c r="O218">
        <f>IFERROR(ROUND(E218/L218,2),0)</f>
        <v>82.96</v>
      </c>
      <c r="P218" s="12" t="s">
        <v>8293</v>
      </c>
      <c r="Q218" t="s">
        <v>8297</v>
      </c>
      <c r="R218" s="9">
        <f t="shared" si="12"/>
        <v>41116.690104166664</v>
      </c>
      <c r="S218" s="9">
        <f t="shared" si="13"/>
        <v>41151.690104166664</v>
      </c>
      <c r="T218">
        <f t="shared" si="14"/>
        <v>2012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>ROUND(E219/D219*100,0)</f>
        <v>101</v>
      </c>
      <c r="O219">
        <f>IFERROR(ROUND(E219/L219,2),0)</f>
        <v>287.31</v>
      </c>
      <c r="P219" s="12" t="s">
        <v>8290</v>
      </c>
      <c r="Q219" t="s">
        <v>8291</v>
      </c>
      <c r="R219" s="9">
        <f t="shared" si="12"/>
        <v>41019.793032407404</v>
      </c>
      <c r="S219" s="9">
        <f t="shared" si="13"/>
        <v>41049.793032407404</v>
      </c>
      <c r="T219">
        <f t="shared" si="14"/>
        <v>2012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>ROUND(E220/D220*100,0)</f>
        <v>109</v>
      </c>
      <c r="O220">
        <f>IFERROR(ROUND(E220/L220,2),0)</f>
        <v>66.349999999999994</v>
      </c>
      <c r="P220" s="12" t="s">
        <v>8290</v>
      </c>
      <c r="Q220" t="s">
        <v>8298</v>
      </c>
      <c r="R220" s="9">
        <f t="shared" si="12"/>
        <v>42229.820173611108</v>
      </c>
      <c r="S220" s="9">
        <f t="shared" si="13"/>
        <v>42262.818750000006</v>
      </c>
      <c r="T220">
        <f t="shared" si="14"/>
        <v>2015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>ROUND(E221/D221*100,0)</f>
        <v>253</v>
      </c>
      <c r="O221">
        <f>IFERROR(ROUND(E221/L221,2),0)</f>
        <v>121</v>
      </c>
      <c r="P221" s="12" t="s">
        <v>8282</v>
      </c>
      <c r="Q221" t="s">
        <v>8283</v>
      </c>
      <c r="R221" s="9">
        <f t="shared" si="12"/>
        <v>42503.66474537037</v>
      </c>
      <c r="S221" s="9">
        <f t="shared" si="13"/>
        <v>42534.249305555553</v>
      </c>
      <c r="T221">
        <f t="shared" si="14"/>
        <v>2016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>ROUND(E222/D222*100,0)</f>
        <v>107</v>
      </c>
      <c r="O222">
        <f>IFERROR(ROUND(E222/L222,2),0)</f>
        <v>66.7</v>
      </c>
      <c r="P222" s="12" t="s">
        <v>8290</v>
      </c>
      <c r="Q222" t="s">
        <v>8291</v>
      </c>
      <c r="R222" s="9">
        <f t="shared" si="12"/>
        <v>42479.626875000002</v>
      </c>
      <c r="S222" s="9">
        <f t="shared" si="13"/>
        <v>42509.626875000002</v>
      </c>
      <c r="T222">
        <f t="shared" si="14"/>
        <v>2016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>ROUND(E223/D223*100,0)</f>
        <v>124</v>
      </c>
      <c r="O223">
        <f>IFERROR(ROUND(E223/L223,2),0)</f>
        <v>194.26</v>
      </c>
      <c r="P223" s="12" t="s">
        <v>8277</v>
      </c>
      <c r="Q223" t="s">
        <v>8278</v>
      </c>
      <c r="R223" s="9">
        <f t="shared" si="12"/>
        <v>41535.812708333331</v>
      </c>
      <c r="S223" s="9">
        <f t="shared" si="13"/>
        <v>41563.165972222225</v>
      </c>
      <c r="T223">
        <f t="shared" si="14"/>
        <v>2013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>ROUND(E224/D224*100,0)</f>
        <v>103</v>
      </c>
      <c r="O224">
        <f>IFERROR(ROUND(E224/L224,2),0)</f>
        <v>133.13999999999999</v>
      </c>
      <c r="P224" s="12" t="s">
        <v>8290</v>
      </c>
      <c r="Q224" t="s">
        <v>8291</v>
      </c>
      <c r="R224" s="9">
        <f t="shared" si="12"/>
        <v>41646.628032407411</v>
      </c>
      <c r="S224" s="9">
        <f t="shared" si="13"/>
        <v>41675.961111111108</v>
      </c>
      <c r="T224">
        <f t="shared" si="14"/>
        <v>2014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>ROUND(E225/D225*100,0)</f>
        <v>103</v>
      </c>
      <c r="O225">
        <f>IFERROR(ROUND(E225/L225,2),0)</f>
        <v>106.62</v>
      </c>
      <c r="P225" s="12" t="s">
        <v>8290</v>
      </c>
      <c r="Q225" t="s">
        <v>8291</v>
      </c>
      <c r="R225" s="9">
        <f t="shared" si="12"/>
        <v>42647.446597222224</v>
      </c>
      <c r="S225" s="9">
        <f t="shared" si="13"/>
        <v>42682.488263888896</v>
      </c>
      <c r="T225">
        <f t="shared" si="14"/>
        <v>2016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>ROUND(E226/D226*100,0)</f>
        <v>102</v>
      </c>
      <c r="O226">
        <f>IFERROR(ROUND(E226/L226,2),0)</f>
        <v>219.93</v>
      </c>
      <c r="P226" s="12" t="s">
        <v>8288</v>
      </c>
      <c r="Q226" t="s">
        <v>8289</v>
      </c>
      <c r="R226" s="9">
        <f t="shared" si="12"/>
        <v>42332.89980324074</v>
      </c>
      <c r="S226" s="9">
        <f t="shared" si="13"/>
        <v>42363</v>
      </c>
      <c r="T226">
        <f t="shared" si="14"/>
        <v>2015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>ROUND(E227/D227*100,0)</f>
        <v>102</v>
      </c>
      <c r="O227">
        <f>IFERROR(ROUND(E227/L227,2),0)</f>
        <v>104.82</v>
      </c>
      <c r="P227" s="12" t="s">
        <v>8290</v>
      </c>
      <c r="Q227" t="s">
        <v>8291</v>
      </c>
      <c r="R227" s="9">
        <f t="shared" si="12"/>
        <v>41379.515775462962</v>
      </c>
      <c r="S227" s="9">
        <f t="shared" si="13"/>
        <v>41411.165972222225</v>
      </c>
      <c r="T227">
        <f t="shared" si="14"/>
        <v>2013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>ROUND(E228/D228*100,0)</f>
        <v>118</v>
      </c>
      <c r="O228">
        <f>IFERROR(ROUND(E228/L228,2),0)</f>
        <v>98.03</v>
      </c>
      <c r="P228" s="12" t="s">
        <v>8293</v>
      </c>
      <c r="Q228" t="s">
        <v>8297</v>
      </c>
      <c r="R228" s="9">
        <f t="shared" si="12"/>
        <v>40921.919340277782</v>
      </c>
      <c r="S228" s="9">
        <f t="shared" si="13"/>
        <v>40951.919340277782</v>
      </c>
      <c r="T228">
        <f t="shared" si="14"/>
        <v>2012</v>
      </c>
    </row>
    <row r="229" spans="1:20" ht="43.5" x14ac:dyDescent="0.35">
      <c r="A229">
        <v>3188</v>
      </c>
      <c r="B229" s="3" t="s">
        <v>3188</v>
      </c>
      <c r="C229" s="3" t="s">
        <v>7298</v>
      </c>
      <c r="D229" s="6">
        <v>200</v>
      </c>
      <c r="E229" s="8">
        <v>130</v>
      </c>
      <c r="F229" t="s">
        <v>8220</v>
      </c>
      <c r="G229" t="s">
        <v>8224</v>
      </c>
      <c r="H229" t="s">
        <v>8246</v>
      </c>
      <c r="I229" s="11">
        <v>1433930302</v>
      </c>
      <c r="J229">
        <v>1432115902</v>
      </c>
      <c r="K229" t="b">
        <v>0</v>
      </c>
      <c r="L229">
        <v>9</v>
      </c>
      <c r="M229" t="b">
        <v>0</v>
      </c>
      <c r="N229">
        <f>ROUND(E229/D229*100,0)</f>
        <v>65</v>
      </c>
      <c r="O229">
        <f>IFERROR(ROUND(E229/L229,2),0)</f>
        <v>14.44</v>
      </c>
      <c r="P229" s="12" t="s">
        <v>8266</v>
      </c>
      <c r="Q229" t="s">
        <v>8269</v>
      </c>
      <c r="R229" s="9">
        <f t="shared" si="12"/>
        <v>42144.415532407409</v>
      </c>
      <c r="S229" s="9">
        <f t="shared" si="13"/>
        <v>42165.415532407409</v>
      </c>
      <c r="T229">
        <f t="shared" si="14"/>
        <v>2015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>ROUND(E230/D230*100,0)</f>
        <v>177</v>
      </c>
      <c r="O230">
        <f>IFERROR(ROUND(E230/L230,2),0)</f>
        <v>97</v>
      </c>
      <c r="P230" s="12" t="s">
        <v>8266</v>
      </c>
      <c r="Q230" t="s">
        <v>8267</v>
      </c>
      <c r="R230" s="9">
        <f t="shared" si="12"/>
        <v>42337.02039351852</v>
      </c>
      <c r="S230" s="9">
        <f t="shared" si="13"/>
        <v>42359.207638888889</v>
      </c>
      <c r="T230">
        <f t="shared" si="14"/>
        <v>2015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>ROUND(E231/D231*100,0)</f>
        <v>101</v>
      </c>
      <c r="O231">
        <f>IFERROR(ROUND(E231/L231,2),0)</f>
        <v>271.51</v>
      </c>
      <c r="P231" s="12" t="s">
        <v>8288</v>
      </c>
      <c r="Q231" t="s">
        <v>8289</v>
      </c>
      <c r="R231" s="9">
        <f t="shared" si="12"/>
        <v>42770.201481481476</v>
      </c>
      <c r="S231" s="9">
        <f t="shared" si="13"/>
        <v>42805.201481481476</v>
      </c>
      <c r="T231">
        <f t="shared" si="14"/>
        <v>2017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>ROUND(E232/D232*100,0)</f>
        <v>101</v>
      </c>
      <c r="O232">
        <f>IFERROR(ROUND(E232/L232,2),0)</f>
        <v>131.13999999999999</v>
      </c>
      <c r="P232" s="12" t="s">
        <v>8266</v>
      </c>
      <c r="Q232" t="s">
        <v>8268</v>
      </c>
      <c r="R232" s="9">
        <f t="shared" si="12"/>
        <v>42252.474351851852</v>
      </c>
      <c r="S232" s="9">
        <f t="shared" si="13"/>
        <v>42276.165972222225</v>
      </c>
      <c r="T232">
        <f t="shared" si="14"/>
        <v>2015</v>
      </c>
    </row>
    <row r="233" spans="1:20" ht="43.5" x14ac:dyDescent="0.35">
      <c r="A233">
        <v>3995</v>
      </c>
      <c r="B233" s="3" t="s">
        <v>3991</v>
      </c>
      <c r="C233" s="3" t="s">
        <v>8101</v>
      </c>
      <c r="D233" s="6">
        <v>200</v>
      </c>
      <c r="E233" s="8">
        <v>70</v>
      </c>
      <c r="F233" t="s">
        <v>8220</v>
      </c>
      <c r="G233" t="s">
        <v>8224</v>
      </c>
      <c r="H233" t="s">
        <v>8246</v>
      </c>
      <c r="I233" s="11">
        <v>1423913220</v>
      </c>
      <c r="J233">
        <v>1421339077</v>
      </c>
      <c r="K233" t="b">
        <v>0</v>
      </c>
      <c r="L233">
        <v>4</v>
      </c>
      <c r="M233" t="b">
        <v>0</v>
      </c>
      <c r="N233">
        <f>ROUND(E233/D233*100,0)</f>
        <v>35</v>
      </c>
      <c r="O233">
        <f>IFERROR(ROUND(E233/L233,2),0)</f>
        <v>17.5</v>
      </c>
      <c r="P233" s="12" t="s">
        <v>8266</v>
      </c>
      <c r="Q233" t="s">
        <v>8268</v>
      </c>
      <c r="R233" s="9">
        <f t="shared" si="12"/>
        <v>42019.683761574073</v>
      </c>
      <c r="S233" s="9">
        <f t="shared" si="13"/>
        <v>42049.477083333331</v>
      </c>
      <c r="T233">
        <f t="shared" si="14"/>
        <v>2015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>ROUND(E234/D234*100,0)</f>
        <v>100</v>
      </c>
      <c r="O234">
        <f>IFERROR(ROUND(E234/L234,2),0)</f>
        <v>262.11</v>
      </c>
      <c r="P234" s="12" t="s">
        <v>8266</v>
      </c>
      <c r="Q234" t="s">
        <v>8268</v>
      </c>
      <c r="R234" s="9">
        <f t="shared" si="12"/>
        <v>42219.665173611109</v>
      </c>
      <c r="S234" s="9">
        <f t="shared" si="13"/>
        <v>42257.165972222225</v>
      </c>
      <c r="T234">
        <f t="shared" si="14"/>
        <v>2015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>ROUND(E235/D235*100,0)</f>
        <v>185</v>
      </c>
      <c r="O235">
        <f>IFERROR(ROUND(E235/L235,2),0)</f>
        <v>65.319999999999993</v>
      </c>
      <c r="P235" s="12" t="s">
        <v>8285</v>
      </c>
      <c r="Q235" t="s">
        <v>8286</v>
      </c>
      <c r="R235" s="9">
        <f t="shared" si="12"/>
        <v>42417.625046296293</v>
      </c>
      <c r="S235" s="9">
        <f t="shared" si="13"/>
        <v>42452.290972222225</v>
      </c>
      <c r="T235">
        <f t="shared" si="14"/>
        <v>2016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>ROUND(E236/D236*100,0)</f>
        <v>139</v>
      </c>
      <c r="O236">
        <f>IFERROR(ROUND(E236/L236,2),0)</f>
        <v>103.2</v>
      </c>
      <c r="P236" s="12" t="s">
        <v>8280</v>
      </c>
      <c r="Q236" t="s">
        <v>8281</v>
      </c>
      <c r="R236" s="9">
        <f t="shared" si="12"/>
        <v>41533.542858796296</v>
      </c>
      <c r="S236" s="9">
        <f t="shared" si="13"/>
        <v>41563.542858796296</v>
      </c>
      <c r="T236">
        <f t="shared" si="14"/>
        <v>2013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>ROUND(E237/D237*100,0)</f>
        <v>139</v>
      </c>
      <c r="O237">
        <f>IFERROR(ROUND(E237/L237,2),0)</f>
        <v>40.35</v>
      </c>
      <c r="P237" s="12" t="s">
        <v>8293</v>
      </c>
      <c r="Q237" t="s">
        <v>8297</v>
      </c>
      <c r="R237" s="9">
        <f t="shared" si="12"/>
        <v>42723.63653935185</v>
      </c>
      <c r="S237" s="9">
        <f t="shared" si="13"/>
        <v>42753.63653935185</v>
      </c>
      <c r="T237">
        <f t="shared" si="14"/>
        <v>2016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>ROUND(E238/D238*100,0)</f>
        <v>102</v>
      </c>
      <c r="O238">
        <f>IFERROR(ROUND(E238/L238,2),0)</f>
        <v>119.99</v>
      </c>
      <c r="P238" s="12" t="s">
        <v>8290</v>
      </c>
      <c r="Q238" t="s">
        <v>8291</v>
      </c>
      <c r="R238" s="9">
        <f t="shared" si="12"/>
        <v>42111.970995370371</v>
      </c>
      <c r="S238" s="9">
        <f t="shared" si="13"/>
        <v>42156.097222222219</v>
      </c>
      <c r="T238">
        <f t="shared" si="14"/>
        <v>2015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>ROUND(E239/D239*100,0)</f>
        <v>105</v>
      </c>
      <c r="O239">
        <f>IFERROR(ROUND(E239/L239,2),0)</f>
        <v>83.97</v>
      </c>
      <c r="P239" s="12" t="s">
        <v>8293</v>
      </c>
      <c r="Q239" t="s">
        <v>8297</v>
      </c>
      <c r="R239" s="9">
        <f t="shared" si="12"/>
        <v>41710.594282407408</v>
      </c>
      <c r="S239" s="9">
        <f t="shared" si="13"/>
        <v>41740.594282407408</v>
      </c>
      <c r="T239">
        <f t="shared" si="14"/>
        <v>2014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>ROUND(E240/D240*100,0)</f>
        <v>226</v>
      </c>
      <c r="O240">
        <f>IFERROR(ROUND(E240/L240,2),0)</f>
        <v>230.56</v>
      </c>
      <c r="P240" s="12" t="s">
        <v>8277</v>
      </c>
      <c r="Q240" t="s">
        <v>8278</v>
      </c>
      <c r="R240" s="9">
        <f t="shared" si="12"/>
        <v>40941.199826388889</v>
      </c>
      <c r="S240" s="9">
        <f t="shared" si="13"/>
        <v>40970.125</v>
      </c>
      <c r="T240">
        <f t="shared" si="14"/>
        <v>2012</v>
      </c>
    </row>
    <row r="241" spans="1:20" ht="43.5" x14ac:dyDescent="0.35">
      <c r="A241">
        <v>1091</v>
      </c>
      <c r="B241" s="3" t="s">
        <v>1092</v>
      </c>
      <c r="C241" s="3" t="s">
        <v>5201</v>
      </c>
      <c r="D241" s="6">
        <v>200</v>
      </c>
      <c r="E241" s="8">
        <v>25</v>
      </c>
      <c r="F241" t="s">
        <v>8220</v>
      </c>
      <c r="G241" t="s">
        <v>8224</v>
      </c>
      <c r="H241" t="s">
        <v>8246</v>
      </c>
      <c r="I241" s="11">
        <v>1460313672</v>
      </c>
      <c r="J241">
        <v>1457725272</v>
      </c>
      <c r="K241" t="b">
        <v>0</v>
      </c>
      <c r="L241">
        <v>2</v>
      </c>
      <c r="M241" t="b">
        <v>0</v>
      </c>
      <c r="N241">
        <f>ROUND(E241/D241*100,0)</f>
        <v>13</v>
      </c>
      <c r="O241">
        <f>IFERROR(ROUND(E241/L241,2),0)</f>
        <v>12.5</v>
      </c>
      <c r="P241" s="12" t="s">
        <v>8285</v>
      </c>
      <c r="Q241" t="s">
        <v>8300</v>
      </c>
      <c r="R241" s="9">
        <f t="shared" si="12"/>
        <v>42440.820277777777</v>
      </c>
      <c r="S241" s="9">
        <f t="shared" si="13"/>
        <v>42470.778611111105</v>
      </c>
      <c r="T241">
        <f t="shared" si="14"/>
        <v>2016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>ROUND(E242/D242*100,0)</f>
        <v>421</v>
      </c>
      <c r="O242">
        <f>IFERROR(ROUND(E242/L242,2),0)</f>
        <v>164.91</v>
      </c>
      <c r="P242" s="12" t="s">
        <v>8277</v>
      </c>
      <c r="Q242" t="s">
        <v>8278</v>
      </c>
      <c r="R242" s="9">
        <f t="shared" si="12"/>
        <v>41424.27107638889</v>
      </c>
      <c r="S242" s="9">
        <f t="shared" si="13"/>
        <v>41456.75</v>
      </c>
      <c r="T242">
        <f t="shared" si="14"/>
        <v>2013</v>
      </c>
    </row>
    <row r="243" spans="1:20" ht="43.5" x14ac:dyDescent="0.35">
      <c r="A243">
        <v>2886</v>
      </c>
      <c r="B243" s="3" t="s">
        <v>2886</v>
      </c>
      <c r="C243" s="3" t="s">
        <v>6996</v>
      </c>
      <c r="D243" s="6">
        <v>200</v>
      </c>
      <c r="E243" s="8">
        <v>10</v>
      </c>
      <c r="F243" t="s">
        <v>8220</v>
      </c>
      <c r="G243" t="s">
        <v>8223</v>
      </c>
      <c r="H243" t="s">
        <v>8245</v>
      </c>
      <c r="I243" s="11">
        <v>1442635140</v>
      </c>
      <c r="J243">
        <v>1442243484</v>
      </c>
      <c r="K243" t="b">
        <v>0</v>
      </c>
      <c r="L243">
        <v>1</v>
      </c>
      <c r="M243" t="b">
        <v>0</v>
      </c>
      <c r="N243">
        <f>ROUND(E243/D243*100,0)</f>
        <v>5</v>
      </c>
      <c r="O243">
        <f>IFERROR(ROUND(E243/L243,2),0)</f>
        <v>10</v>
      </c>
      <c r="P243" s="12" t="s">
        <v>8266</v>
      </c>
      <c r="Q243" t="s">
        <v>8268</v>
      </c>
      <c r="R243" s="9">
        <f t="shared" si="12"/>
        <v>42261.632916666669</v>
      </c>
      <c r="S243" s="9">
        <f t="shared" si="13"/>
        <v>42266.165972222225</v>
      </c>
      <c r="T243">
        <f t="shared" si="14"/>
        <v>2015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>ROUND(E244/D244*100,0)</f>
        <v>209</v>
      </c>
      <c r="O244">
        <f>IFERROR(ROUND(E244/L244,2),0)</f>
        <v>131.99</v>
      </c>
      <c r="P244" s="12" t="s">
        <v>8277</v>
      </c>
      <c r="Q244" t="s">
        <v>8278</v>
      </c>
      <c r="R244" s="9">
        <f t="shared" si="12"/>
        <v>41313.755219907405</v>
      </c>
      <c r="S244" s="9">
        <f t="shared" si="13"/>
        <v>41343.755219907405</v>
      </c>
      <c r="T244">
        <f t="shared" si="14"/>
        <v>2013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>ROUND(E245/D245*100,0)</f>
        <v>111</v>
      </c>
      <c r="O245">
        <f>IFERROR(ROUND(E245/L245,2),0)</f>
        <v>90.5</v>
      </c>
      <c r="P245" s="12" t="s">
        <v>8280</v>
      </c>
      <c r="Q245" t="s">
        <v>8281</v>
      </c>
      <c r="R245" s="9">
        <f t="shared" si="12"/>
        <v>40840.615787037037</v>
      </c>
      <c r="S245" s="9">
        <f t="shared" si="13"/>
        <v>40900.125</v>
      </c>
      <c r="T245">
        <f t="shared" si="14"/>
        <v>2011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>ROUND(E246/D246*100,0)</f>
        <v>133</v>
      </c>
      <c r="O246">
        <f>IFERROR(ROUND(E246/L246,2),0)</f>
        <v>73.5</v>
      </c>
      <c r="P246" s="12" t="s">
        <v>8277</v>
      </c>
      <c r="Q246" t="s">
        <v>8278</v>
      </c>
      <c r="R246" s="9">
        <f t="shared" si="12"/>
        <v>41704.735937500001</v>
      </c>
      <c r="S246" s="9">
        <f t="shared" si="13"/>
        <v>41750.165972222225</v>
      </c>
      <c r="T246">
        <f t="shared" si="14"/>
        <v>2014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>ROUND(E247/D247*100,0)</f>
        <v>104</v>
      </c>
      <c r="O247">
        <f>IFERROR(ROUND(E247/L247,2),0)</f>
        <v>96.88</v>
      </c>
      <c r="P247" s="12" t="s">
        <v>8280</v>
      </c>
      <c r="Q247" t="s">
        <v>8281</v>
      </c>
      <c r="R247" s="9">
        <f t="shared" si="12"/>
        <v>42073.957569444443</v>
      </c>
      <c r="S247" s="9">
        <f t="shared" si="13"/>
        <v>42103.957569444443</v>
      </c>
      <c r="T247">
        <f t="shared" si="14"/>
        <v>2015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>ROUND(E248/D248*100,0)</f>
        <v>132</v>
      </c>
      <c r="O248">
        <f>IFERROR(ROUND(E248/L248,2),0)</f>
        <v>215.73</v>
      </c>
      <c r="P248" s="12" t="s">
        <v>8280</v>
      </c>
      <c r="Q248" t="s">
        <v>8299</v>
      </c>
      <c r="R248" s="9">
        <f t="shared" si="12"/>
        <v>40977.805300925924</v>
      </c>
      <c r="S248" s="9">
        <f t="shared" si="13"/>
        <v>41007.76363425926</v>
      </c>
      <c r="T248">
        <f t="shared" si="14"/>
        <v>2012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>ROUND(E249/D249*100,0)</f>
        <v>110</v>
      </c>
      <c r="O249">
        <f>IFERROR(ROUND(E249/L249,2),0)</f>
        <v>94.55</v>
      </c>
      <c r="P249" s="12" t="s">
        <v>8266</v>
      </c>
      <c r="Q249" t="s">
        <v>8267</v>
      </c>
      <c r="R249" s="9">
        <f t="shared" si="12"/>
        <v>41932.708877314813</v>
      </c>
      <c r="S249" s="9">
        <f t="shared" si="13"/>
        <v>41961.190972222219</v>
      </c>
      <c r="T249">
        <f t="shared" si="14"/>
        <v>2014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>ROUND(E250/D250*100,0)</f>
        <v>118</v>
      </c>
      <c r="O250">
        <f>IFERROR(ROUND(E250/L250,2),0)</f>
        <v>65.86</v>
      </c>
      <c r="P250" s="12" t="s">
        <v>8293</v>
      </c>
      <c r="Q250" t="s">
        <v>8301</v>
      </c>
      <c r="R250" s="9">
        <f t="shared" si="12"/>
        <v>42702.212337962963</v>
      </c>
      <c r="S250" s="9">
        <f t="shared" si="13"/>
        <v>42732.212337962963</v>
      </c>
      <c r="T250">
        <f t="shared" si="14"/>
        <v>2016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>ROUND(E251/D251*100,0)</f>
        <v>131</v>
      </c>
      <c r="O251">
        <f>IFERROR(ROUND(E251/L251,2),0)</f>
        <v>150.9</v>
      </c>
      <c r="P251" s="12" t="s">
        <v>8290</v>
      </c>
      <c r="Q251" t="s">
        <v>8298</v>
      </c>
      <c r="R251" s="9">
        <f t="shared" si="12"/>
        <v>41754.047083333331</v>
      </c>
      <c r="S251" s="9">
        <f t="shared" si="13"/>
        <v>41784.957638888889</v>
      </c>
      <c r="T251">
        <f t="shared" si="14"/>
        <v>2014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>ROUND(E252/D252*100,0)</f>
        <v>408</v>
      </c>
      <c r="O252">
        <f>IFERROR(ROUND(E252/L252,2),0)</f>
        <v>81.95</v>
      </c>
      <c r="P252" s="12" t="s">
        <v>8277</v>
      </c>
      <c r="Q252" t="s">
        <v>8284</v>
      </c>
      <c r="R252" s="9">
        <f t="shared" si="12"/>
        <v>42184.874675925923</v>
      </c>
      <c r="S252" s="9">
        <f t="shared" si="13"/>
        <v>42228.083333333328</v>
      </c>
      <c r="T252">
        <f t="shared" si="14"/>
        <v>2015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>ROUND(E253/D253*100,0)</f>
        <v>141</v>
      </c>
      <c r="O253">
        <f>IFERROR(ROUND(E253/L253,2),0)</f>
        <v>55.76</v>
      </c>
      <c r="P253" s="12" t="s">
        <v>8277</v>
      </c>
      <c r="Q253" t="s">
        <v>8284</v>
      </c>
      <c r="R253" s="9">
        <f t="shared" si="12"/>
        <v>42564.881076388891</v>
      </c>
      <c r="S253" s="9">
        <f t="shared" si="13"/>
        <v>42604.290972222225</v>
      </c>
      <c r="T253">
        <f t="shared" si="14"/>
        <v>2016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>ROUND(E254/D254*100,0)</f>
        <v>267</v>
      </c>
      <c r="O254">
        <f>IFERROR(ROUND(E254/L254,2),0)</f>
        <v>31.66</v>
      </c>
      <c r="P254" s="12" t="s">
        <v>8277</v>
      </c>
      <c r="Q254" t="s">
        <v>8279</v>
      </c>
      <c r="R254" s="9">
        <f t="shared" si="12"/>
        <v>42163.957326388889</v>
      </c>
      <c r="S254" s="9">
        <f t="shared" si="13"/>
        <v>42193.957326388889</v>
      </c>
      <c r="T254">
        <f t="shared" si="14"/>
        <v>2015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>ROUND(E255/D255*100,0)</f>
        <v>229</v>
      </c>
      <c r="O255">
        <f>IFERROR(ROUND(E255/L255,2),0)</f>
        <v>56.9</v>
      </c>
      <c r="P255" s="12" t="s">
        <v>8290</v>
      </c>
      <c r="Q255" t="s">
        <v>8291</v>
      </c>
      <c r="R255" s="9">
        <f t="shared" si="12"/>
        <v>41506.756111111114</v>
      </c>
      <c r="S255" s="9">
        <f t="shared" si="13"/>
        <v>41536.756111111114</v>
      </c>
      <c r="T255">
        <f t="shared" si="14"/>
        <v>2013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>ROUND(E256/D256*100,0)</f>
        <v>128</v>
      </c>
      <c r="O256">
        <f>IFERROR(ROUND(E256/L256,2),0)</f>
        <v>75.13</v>
      </c>
      <c r="P256" s="12" t="s">
        <v>8285</v>
      </c>
      <c r="Q256" t="s">
        <v>8286</v>
      </c>
      <c r="R256" s="9">
        <f t="shared" si="12"/>
        <v>41572.958495370374</v>
      </c>
      <c r="S256" s="9">
        <f t="shared" si="13"/>
        <v>41609.168055555558</v>
      </c>
      <c r="T256">
        <f t="shared" si="14"/>
        <v>2013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>ROUND(E257/D257*100,0)</f>
        <v>106</v>
      </c>
      <c r="O257">
        <f>IFERROR(ROUND(E257/L257,2),0)</f>
        <v>93.26</v>
      </c>
      <c r="P257" s="12" t="s">
        <v>8290</v>
      </c>
      <c r="Q257" t="s">
        <v>8298</v>
      </c>
      <c r="R257" s="9">
        <f t="shared" si="12"/>
        <v>41869.542314814818</v>
      </c>
      <c r="S257" s="9">
        <f t="shared" si="13"/>
        <v>41899.542314814818</v>
      </c>
      <c r="T257">
        <f t="shared" si="14"/>
        <v>2014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>ROUND(E258/D258*100,0)</f>
        <v>103</v>
      </c>
      <c r="O258">
        <f>IFERROR(ROUND(E258/L258,2),0)</f>
        <v>134.26</v>
      </c>
      <c r="P258" s="12" t="s">
        <v>8266</v>
      </c>
      <c r="Q258" t="s">
        <v>8268</v>
      </c>
      <c r="R258" s="9">
        <f t="shared" si="12"/>
        <v>42445.19430555556</v>
      </c>
      <c r="S258" s="9">
        <f t="shared" si="13"/>
        <v>42489.19430555556</v>
      </c>
      <c r="T258">
        <f t="shared" si="14"/>
        <v>2016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>ROUND(E259/D259*100,0)</f>
        <v>265</v>
      </c>
      <c r="O259">
        <f>IFERROR(ROUND(E259/L259,2),0)</f>
        <v>57.63</v>
      </c>
      <c r="P259" s="12" t="s">
        <v>8266</v>
      </c>
      <c r="Q259" t="s">
        <v>8267</v>
      </c>
      <c r="R259" s="9">
        <f t="shared" ref="R259:R322" si="15">(((J259/60)/60)/24)+DATE(1970,1,1)</f>
        <v>42387.398472222223</v>
      </c>
      <c r="S259" s="9">
        <f t="shared" ref="S259:S322" si="16">(((I259/60)/60)/24)+DATE(1970,1,1)</f>
        <v>42421.398472222223</v>
      </c>
      <c r="T259">
        <f t="shared" si="14"/>
        <v>2016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>ROUND(E260/D260*100,0)</f>
        <v>127</v>
      </c>
      <c r="O260">
        <f>IFERROR(ROUND(E260/L260,2),0)</f>
        <v>96.3</v>
      </c>
      <c r="P260" s="12" t="s">
        <v>8266</v>
      </c>
      <c r="Q260" t="s">
        <v>8267</v>
      </c>
      <c r="R260" s="9">
        <f t="shared" si="15"/>
        <v>41466.785231481481</v>
      </c>
      <c r="S260" s="9">
        <f t="shared" si="16"/>
        <v>41502.499305555553</v>
      </c>
      <c r="T260">
        <f t="shared" ref="T260:T323" si="17">YEAR(R260)</f>
        <v>2013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>ROUND(E261/D261*100,0)</f>
        <v>106</v>
      </c>
      <c r="O261">
        <f>IFERROR(ROUND(E261/L261,2),0)</f>
        <v>72.48</v>
      </c>
      <c r="P261" s="12" t="s">
        <v>8290</v>
      </c>
      <c r="Q261" t="s">
        <v>8291</v>
      </c>
      <c r="R261" s="9">
        <f t="shared" si="15"/>
        <v>41401.565868055557</v>
      </c>
      <c r="S261" s="9">
        <f t="shared" si="16"/>
        <v>41431.565868055557</v>
      </c>
      <c r="T261">
        <f t="shared" si="17"/>
        <v>2013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>ROUND(E262/D262*100,0)</f>
        <v>105</v>
      </c>
      <c r="O262">
        <f>IFERROR(ROUND(E262/L262,2),0)</f>
        <v>109.45</v>
      </c>
      <c r="P262" s="12" t="s">
        <v>8293</v>
      </c>
      <c r="Q262" t="s">
        <v>8297</v>
      </c>
      <c r="R262" s="9">
        <f t="shared" si="15"/>
        <v>41694.84065972222</v>
      </c>
      <c r="S262" s="9">
        <f t="shared" si="16"/>
        <v>41724.798993055556</v>
      </c>
      <c r="T262">
        <f t="shared" si="17"/>
        <v>2014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>ROUND(E263/D263*100,0)</f>
        <v>105</v>
      </c>
      <c r="O263">
        <f>IFERROR(ROUND(E263/L263,2),0)</f>
        <v>109.42</v>
      </c>
      <c r="P263" s="12" t="s">
        <v>8290</v>
      </c>
      <c r="Q263" t="s">
        <v>8291</v>
      </c>
      <c r="R263" s="9">
        <f t="shared" si="15"/>
        <v>41612.10024305556</v>
      </c>
      <c r="S263" s="9">
        <f t="shared" si="16"/>
        <v>41641.333333333336</v>
      </c>
      <c r="T263">
        <f t="shared" si="17"/>
        <v>2013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>ROUND(E264/D264*100,0)</f>
        <v>418</v>
      </c>
      <c r="O264">
        <f>IFERROR(ROUND(E264/L264,2),0)</f>
        <v>84.91</v>
      </c>
      <c r="P264" s="12" t="s">
        <v>8282</v>
      </c>
      <c r="Q264" t="s">
        <v>8283</v>
      </c>
      <c r="R264" s="9">
        <f t="shared" si="15"/>
        <v>42221.67432870371</v>
      </c>
      <c r="S264" s="9">
        <f t="shared" si="16"/>
        <v>42251.67432870371</v>
      </c>
      <c r="T264">
        <f t="shared" si="17"/>
        <v>2015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>
        <v>1408624622</v>
      </c>
      <c r="K265" t="b">
        <v>0</v>
      </c>
      <c r="L265">
        <v>37</v>
      </c>
      <c r="M265" t="b">
        <v>1</v>
      </c>
      <c r="N265">
        <f>ROUND(E265/D265*100,0)</f>
        <v>104</v>
      </c>
      <c r="O265">
        <f>IFERROR(ROUND(E265/L265,2),0)</f>
        <v>845.7</v>
      </c>
      <c r="P265" s="12" t="s">
        <v>8277</v>
      </c>
      <c r="Q265" t="s">
        <v>8278</v>
      </c>
      <c r="R265" s="9">
        <f t="shared" si="15"/>
        <v>41872.525717592594</v>
      </c>
      <c r="S265" s="9">
        <f t="shared" si="16"/>
        <v>41930.166666666664</v>
      </c>
      <c r="T265">
        <f t="shared" si="17"/>
        <v>2014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>ROUND(E266/D266*100,0)</f>
        <v>125</v>
      </c>
      <c r="O266">
        <f>IFERROR(ROUND(E266/L266,2),0)</f>
        <v>73.42</v>
      </c>
      <c r="P266" s="12" t="s">
        <v>8277</v>
      </c>
      <c r="Q266" t="s">
        <v>8278</v>
      </c>
      <c r="R266" s="9">
        <f t="shared" si="15"/>
        <v>40961.057349537034</v>
      </c>
      <c r="S266" s="9">
        <f t="shared" si="16"/>
        <v>40992.166666666664</v>
      </c>
      <c r="T266">
        <f t="shared" si="17"/>
        <v>2012</v>
      </c>
    </row>
    <row r="267" spans="1:20" ht="43.5" x14ac:dyDescent="0.35">
      <c r="A267">
        <v>225</v>
      </c>
      <c r="B267" s="3" t="s">
        <v>227</v>
      </c>
      <c r="C267" s="3" t="s">
        <v>4335</v>
      </c>
      <c r="D267" s="6">
        <v>200</v>
      </c>
      <c r="E267" s="8">
        <v>0</v>
      </c>
      <c r="F267" t="s">
        <v>8220</v>
      </c>
      <c r="G267" t="s">
        <v>8223</v>
      </c>
      <c r="H267" t="s">
        <v>8245</v>
      </c>
      <c r="I267" s="11">
        <v>1460153054</v>
      </c>
      <c r="J267">
        <v>1457564654</v>
      </c>
      <c r="K267" t="b">
        <v>0</v>
      </c>
      <c r="L267">
        <v>0</v>
      </c>
      <c r="M267" t="b">
        <v>0</v>
      </c>
      <c r="N267">
        <f>ROUND(E267/D267*100,0)</f>
        <v>0</v>
      </c>
      <c r="O267">
        <f>IFERROR(ROUND(E267/L267,2),0)</f>
        <v>0</v>
      </c>
      <c r="P267" s="12" t="s">
        <v>8290</v>
      </c>
      <c r="Q267" t="s">
        <v>8292</v>
      </c>
      <c r="R267" s="9">
        <f t="shared" si="15"/>
        <v>42438.961273148147</v>
      </c>
      <c r="S267" s="9">
        <f t="shared" si="16"/>
        <v>42468.919606481482</v>
      </c>
      <c r="T267">
        <f t="shared" si="17"/>
        <v>2016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>ROUND(E268/D268*100,0)</f>
        <v>103</v>
      </c>
      <c r="O268">
        <f>IFERROR(ROUND(E268/L268,2),0)</f>
        <v>297.02999999999997</v>
      </c>
      <c r="P268" s="12" t="s">
        <v>8266</v>
      </c>
      <c r="Q268" t="s">
        <v>8268</v>
      </c>
      <c r="R268" s="9">
        <f t="shared" si="15"/>
        <v>41884.617314814815</v>
      </c>
      <c r="S268" s="9">
        <f t="shared" si="16"/>
        <v>41916.617314814815</v>
      </c>
      <c r="T268">
        <f t="shared" si="17"/>
        <v>2014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>ROUND(E269/D269*100,0)</f>
        <v>309</v>
      </c>
      <c r="O269">
        <f>IFERROR(ROUND(E269/L269,2),0)</f>
        <v>117.36</v>
      </c>
      <c r="P269" s="12" t="s">
        <v>8290</v>
      </c>
      <c r="Q269" t="s">
        <v>8298</v>
      </c>
      <c r="R269" s="9">
        <f t="shared" si="15"/>
        <v>41802.790347222224</v>
      </c>
      <c r="S269" s="9">
        <f t="shared" si="16"/>
        <v>41833</v>
      </c>
      <c r="T269">
        <f t="shared" si="17"/>
        <v>2014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>ROUND(E270/D270*100,0)</f>
        <v>205</v>
      </c>
      <c r="O270">
        <f>IFERROR(ROUND(E270/L270,2),0)</f>
        <v>130.53</v>
      </c>
      <c r="P270" s="12" t="s">
        <v>8282</v>
      </c>
      <c r="Q270" t="s">
        <v>8283</v>
      </c>
      <c r="R270" s="9">
        <f t="shared" si="15"/>
        <v>41760.8200462963</v>
      </c>
      <c r="S270" s="9">
        <f t="shared" si="16"/>
        <v>41790.8200462963</v>
      </c>
      <c r="T270">
        <f t="shared" si="17"/>
        <v>2014</v>
      </c>
    </row>
    <row r="271" spans="1:20" ht="43.5" x14ac:dyDescent="0.35">
      <c r="A271">
        <v>2861</v>
      </c>
      <c r="B271" s="3" t="s">
        <v>2861</v>
      </c>
      <c r="C271" s="3" t="s">
        <v>6971</v>
      </c>
      <c r="D271" s="6">
        <v>250</v>
      </c>
      <c r="E271" s="8">
        <v>80</v>
      </c>
      <c r="F271" t="s">
        <v>8220</v>
      </c>
      <c r="G271" t="s">
        <v>8225</v>
      </c>
      <c r="H271" t="s">
        <v>8247</v>
      </c>
      <c r="I271" s="11">
        <v>1443103848</v>
      </c>
      <c r="J271">
        <v>1441894248</v>
      </c>
      <c r="K271" t="b">
        <v>0</v>
      </c>
      <c r="L271">
        <v>3</v>
      </c>
      <c r="M271" t="b">
        <v>0</v>
      </c>
      <c r="N271">
        <f>ROUND(E271/D271*100,0)</f>
        <v>32</v>
      </c>
      <c r="O271">
        <f>IFERROR(ROUND(E271/L271,2),0)</f>
        <v>26.67</v>
      </c>
      <c r="P271" s="12" t="s">
        <v>8266</v>
      </c>
      <c r="Q271" t="s">
        <v>8268</v>
      </c>
      <c r="R271" s="9">
        <f t="shared" si="15"/>
        <v>42257.590833333335</v>
      </c>
      <c r="S271" s="9">
        <f t="shared" si="16"/>
        <v>42271.590833333335</v>
      </c>
      <c r="T271">
        <f t="shared" si="17"/>
        <v>2015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>ROUND(E272/D272*100,0)</f>
        <v>102</v>
      </c>
      <c r="O272">
        <f>IFERROR(ROUND(E272/L272,2),0)</f>
        <v>108.78</v>
      </c>
      <c r="P272" s="12" t="s">
        <v>8288</v>
      </c>
      <c r="Q272" t="s">
        <v>8289</v>
      </c>
      <c r="R272" s="9">
        <f t="shared" si="15"/>
        <v>42407.637557870374</v>
      </c>
      <c r="S272" s="9">
        <f t="shared" si="16"/>
        <v>42452.595891203702</v>
      </c>
      <c r="T272">
        <f t="shared" si="17"/>
        <v>2016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>ROUND(E273/D273*100,0)</f>
        <v>102</v>
      </c>
      <c r="O273">
        <f>IFERROR(ROUND(E273/L273,2),0)</f>
        <v>141.71</v>
      </c>
      <c r="P273" s="12" t="s">
        <v>8266</v>
      </c>
      <c r="Q273" t="s">
        <v>8268</v>
      </c>
      <c r="R273" s="9">
        <f t="shared" si="15"/>
        <v>42697.850844907407</v>
      </c>
      <c r="S273" s="9">
        <f t="shared" si="16"/>
        <v>42745.208333333328</v>
      </c>
      <c r="T273">
        <f t="shared" si="17"/>
        <v>2016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>ROUND(E274/D274*100,0)</f>
        <v>102</v>
      </c>
      <c r="O274">
        <f>IFERROR(ROUND(E274/L274,2),0)</f>
        <v>58.41</v>
      </c>
      <c r="P274" s="12" t="s">
        <v>8290</v>
      </c>
      <c r="Q274" t="s">
        <v>8291</v>
      </c>
      <c r="R274" s="9">
        <f t="shared" si="15"/>
        <v>41926.73778935185</v>
      </c>
      <c r="S274" s="9">
        <f t="shared" si="16"/>
        <v>41957.125</v>
      </c>
      <c r="T274">
        <f t="shared" si="17"/>
        <v>2014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>
        <v>1481137500</v>
      </c>
      <c r="K275" t="b">
        <v>0</v>
      </c>
      <c r="L275">
        <v>43</v>
      </c>
      <c r="M275" t="b">
        <v>1</v>
      </c>
      <c r="N275">
        <f>ROUND(E275/D275*100,0)</f>
        <v>122</v>
      </c>
      <c r="O275">
        <f>IFERROR(ROUND(E275/L275,2),0)</f>
        <v>709.42</v>
      </c>
      <c r="P275" s="12" t="s">
        <v>8290</v>
      </c>
      <c r="Q275" t="s">
        <v>8291</v>
      </c>
      <c r="R275" s="9">
        <f t="shared" si="15"/>
        <v>42711.795138888891</v>
      </c>
      <c r="S275" s="9">
        <f t="shared" si="16"/>
        <v>42741.795138888891</v>
      </c>
      <c r="T275">
        <f t="shared" si="17"/>
        <v>2016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>ROUND(E276/D276*100,0)</f>
        <v>303833</v>
      </c>
      <c r="O276">
        <f>IFERROR(ROUND(E276/L276,2),0)</f>
        <v>42.73</v>
      </c>
      <c r="P276" s="12" t="s">
        <v>8293</v>
      </c>
      <c r="Q276" t="s">
        <v>8297</v>
      </c>
      <c r="R276" s="9">
        <f t="shared" si="15"/>
        <v>41855.783645833333</v>
      </c>
      <c r="S276" s="9">
        <f t="shared" si="16"/>
        <v>41885.783645833333</v>
      </c>
      <c r="T276">
        <f t="shared" si="17"/>
        <v>2014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>ROUND(E277/D277*100,0)</f>
        <v>202</v>
      </c>
      <c r="O277">
        <f>IFERROR(ROUND(E277/L277,2),0)</f>
        <v>45.55</v>
      </c>
      <c r="P277" s="12" t="s">
        <v>8277</v>
      </c>
      <c r="Q277" t="s">
        <v>8278</v>
      </c>
      <c r="R277" s="9">
        <f t="shared" si="15"/>
        <v>42396.494583333333</v>
      </c>
      <c r="S277" s="9">
        <f t="shared" si="16"/>
        <v>42426.494583333333</v>
      </c>
      <c r="T277">
        <f t="shared" si="17"/>
        <v>2016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>ROUND(E278/D278*100,0)</f>
        <v>101</v>
      </c>
      <c r="O278">
        <f>IFERROR(ROUND(E278/L278,2),0)</f>
        <v>125.79</v>
      </c>
      <c r="P278" s="12" t="s">
        <v>8290</v>
      </c>
      <c r="Q278" t="s">
        <v>8291</v>
      </c>
      <c r="R278" s="9">
        <f t="shared" si="15"/>
        <v>41598.17597222222</v>
      </c>
      <c r="S278" s="9">
        <f t="shared" si="16"/>
        <v>41630.208333333336</v>
      </c>
      <c r="T278">
        <f t="shared" si="17"/>
        <v>2013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>ROUND(E279/D279*100,0)</f>
        <v>1212</v>
      </c>
      <c r="O279">
        <f>IFERROR(ROUND(E279/L279,2),0)</f>
        <v>27.23</v>
      </c>
      <c r="P279" s="12" t="s">
        <v>8285</v>
      </c>
      <c r="Q279" t="s">
        <v>8286</v>
      </c>
      <c r="R279" s="9">
        <f t="shared" si="15"/>
        <v>41423.910891203705</v>
      </c>
      <c r="S279" s="9">
        <f t="shared" si="16"/>
        <v>41450.208333333336</v>
      </c>
      <c r="T279">
        <f t="shared" si="17"/>
        <v>2013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>ROUND(E280/D280*100,0)</f>
        <v>202</v>
      </c>
      <c r="O280">
        <f>IFERROR(ROUND(E280/L280,2),0)</f>
        <v>77.23</v>
      </c>
      <c r="P280" s="12" t="s">
        <v>8277</v>
      </c>
      <c r="Q280" t="s">
        <v>8278</v>
      </c>
      <c r="R280" s="9">
        <f t="shared" si="15"/>
        <v>42333.59993055556</v>
      </c>
      <c r="S280" s="9">
        <f t="shared" si="16"/>
        <v>42368.59993055556</v>
      </c>
      <c r="T280">
        <f t="shared" si="17"/>
        <v>2015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>ROUND(E281/D281*100,0)</f>
        <v>101</v>
      </c>
      <c r="O281">
        <f>IFERROR(ROUND(E281/L281,2),0)</f>
        <v>95.7</v>
      </c>
      <c r="P281" s="12" t="s">
        <v>8290</v>
      </c>
      <c r="Q281" t="s">
        <v>8291</v>
      </c>
      <c r="R281" s="9">
        <f t="shared" si="15"/>
        <v>41589.676886574074</v>
      </c>
      <c r="S281" s="9">
        <f t="shared" si="16"/>
        <v>41619.676886574074</v>
      </c>
      <c r="T281">
        <f t="shared" si="17"/>
        <v>2013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>ROUND(E282/D282*100,0)</f>
        <v>126</v>
      </c>
      <c r="O282">
        <f>IFERROR(ROUND(E282/L282,2),0)</f>
        <v>81.25</v>
      </c>
      <c r="P282" s="12" t="s">
        <v>8288</v>
      </c>
      <c r="Q282" t="s">
        <v>8289</v>
      </c>
      <c r="R282" s="9">
        <f t="shared" si="15"/>
        <v>42052.666990740734</v>
      </c>
      <c r="S282" s="9">
        <f t="shared" si="16"/>
        <v>42082.625324074077</v>
      </c>
      <c r="T282">
        <f t="shared" si="17"/>
        <v>2015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>ROUND(E283/D283*100,0)</f>
        <v>104</v>
      </c>
      <c r="O283">
        <f>IFERROR(ROUND(E283/L283,2),0)</f>
        <v>109.34</v>
      </c>
      <c r="P283" s="12" t="s">
        <v>8277</v>
      </c>
      <c r="Q283" t="s">
        <v>8279</v>
      </c>
      <c r="R283" s="9">
        <f t="shared" si="15"/>
        <v>42179.160752314812</v>
      </c>
      <c r="S283" s="9">
        <f t="shared" si="16"/>
        <v>42211.75</v>
      </c>
      <c r="T283">
        <f t="shared" si="17"/>
        <v>2015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>
        <v>1427428382</v>
      </c>
      <c r="K284" t="b">
        <v>0</v>
      </c>
      <c r="L284">
        <v>67</v>
      </c>
      <c r="M284" t="b">
        <v>0</v>
      </c>
      <c r="N284">
        <f>ROUND(E284/D284*100,0)</f>
        <v>23</v>
      </c>
      <c r="O284">
        <f>IFERROR(ROUND(E284/L284,2),0)</f>
        <v>449.43</v>
      </c>
      <c r="P284" s="12" t="s">
        <v>8290</v>
      </c>
      <c r="Q284" t="s">
        <v>8302</v>
      </c>
      <c r="R284" s="9">
        <f t="shared" si="15"/>
        <v>42090.161828703705</v>
      </c>
      <c r="S284" s="9">
        <f t="shared" si="16"/>
        <v>42150.161828703705</v>
      </c>
      <c r="T284">
        <f t="shared" si="17"/>
        <v>2015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>ROUND(E285/D285*100,0)</f>
        <v>300</v>
      </c>
      <c r="O285">
        <f>IFERROR(ROUND(E285/L285,2),0)</f>
        <v>70.040000000000006</v>
      </c>
      <c r="P285" s="12" t="s">
        <v>8277</v>
      </c>
      <c r="Q285" t="s">
        <v>8278</v>
      </c>
      <c r="R285" s="9">
        <f t="shared" si="15"/>
        <v>41578.210104166668</v>
      </c>
      <c r="S285" s="9">
        <f t="shared" si="16"/>
        <v>41638.251770833333</v>
      </c>
      <c r="T285">
        <f t="shared" si="17"/>
        <v>2013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>ROUND(E286/D286*100,0)</f>
        <v>250</v>
      </c>
      <c r="O286">
        <f>IFERROR(ROUND(E286/L286,2),0)</f>
        <v>66.02</v>
      </c>
      <c r="P286" s="12" t="s">
        <v>8282</v>
      </c>
      <c r="Q286" t="s">
        <v>8283</v>
      </c>
      <c r="R286" s="9">
        <f t="shared" si="15"/>
        <v>42213.802199074074</v>
      </c>
      <c r="S286" s="9">
        <f t="shared" si="16"/>
        <v>42243.802199074074</v>
      </c>
      <c r="T286">
        <f t="shared" si="17"/>
        <v>2015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>ROUND(E287/D287*100,0)</f>
        <v>120</v>
      </c>
      <c r="O287">
        <f>IFERROR(ROUND(E287/L287,2),0)</f>
        <v>92.39</v>
      </c>
      <c r="P287" s="12" t="s">
        <v>8266</v>
      </c>
      <c r="Q287" t="s">
        <v>8267</v>
      </c>
      <c r="R287" s="9">
        <f t="shared" si="15"/>
        <v>41934.914918981485</v>
      </c>
      <c r="S287" s="9">
        <f t="shared" si="16"/>
        <v>41979.956585648149</v>
      </c>
      <c r="T287">
        <f t="shared" si="17"/>
        <v>2014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>ROUND(E288/D288*100,0)</f>
        <v>120</v>
      </c>
      <c r="O288">
        <f>IFERROR(ROUND(E288/L288,2),0)</f>
        <v>233.9</v>
      </c>
      <c r="P288" s="12" t="s">
        <v>8266</v>
      </c>
      <c r="Q288" t="s">
        <v>8267</v>
      </c>
      <c r="R288" s="9">
        <f t="shared" si="15"/>
        <v>41939.569907407407</v>
      </c>
      <c r="S288" s="9">
        <f t="shared" si="16"/>
        <v>41969.611574074079</v>
      </c>
      <c r="T288">
        <f t="shared" si="17"/>
        <v>2014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>ROUND(E289/D289*100,0)</f>
        <v>119</v>
      </c>
      <c r="O289">
        <f>IFERROR(ROUND(E289/L289,2),0)</f>
        <v>230.09</v>
      </c>
      <c r="P289" s="12" t="s">
        <v>8290</v>
      </c>
      <c r="Q289" t="s">
        <v>8291</v>
      </c>
      <c r="R289" s="9">
        <f t="shared" si="15"/>
        <v>41134.475497685184</v>
      </c>
      <c r="S289" s="9">
        <f t="shared" si="16"/>
        <v>41159.475497685184</v>
      </c>
      <c r="T289">
        <f t="shared" si="17"/>
        <v>2012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>ROUND(E290/D290*100,0)</f>
        <v>118</v>
      </c>
      <c r="O290">
        <f>IFERROR(ROUND(E290/L290,2),0)</f>
        <v>170.7</v>
      </c>
      <c r="P290" s="12" t="s">
        <v>8266</v>
      </c>
      <c r="Q290" t="s">
        <v>8267</v>
      </c>
      <c r="R290" s="9">
        <f t="shared" si="15"/>
        <v>42655.465891203698</v>
      </c>
      <c r="S290" s="9">
        <f t="shared" si="16"/>
        <v>42685.507557870369</v>
      </c>
      <c r="T290">
        <f t="shared" si="17"/>
        <v>2016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>ROUND(E291/D291*100,0)</f>
        <v>118</v>
      </c>
      <c r="O291">
        <f>IFERROR(ROUND(E291/L291,2),0)</f>
        <v>30.65</v>
      </c>
      <c r="P291" s="12" t="s">
        <v>8290</v>
      </c>
      <c r="Q291" t="s">
        <v>8291</v>
      </c>
      <c r="R291" s="9">
        <f t="shared" si="15"/>
        <v>41149.954791666663</v>
      </c>
      <c r="S291" s="9">
        <f t="shared" si="16"/>
        <v>41179.954791666663</v>
      </c>
      <c r="T291">
        <f t="shared" si="17"/>
        <v>2012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>ROUND(E292/D292*100,0)</f>
        <v>117</v>
      </c>
      <c r="O292">
        <f>IFERROR(ROUND(E292/L292,2),0)</f>
        <v>59.25</v>
      </c>
      <c r="P292" s="12" t="s">
        <v>8290</v>
      </c>
      <c r="Q292" t="s">
        <v>8291</v>
      </c>
      <c r="R292" s="9">
        <f t="shared" si="15"/>
        <v>42291.596273148149</v>
      </c>
      <c r="S292" s="9">
        <f t="shared" si="16"/>
        <v>42321.637939814813</v>
      </c>
      <c r="T292">
        <f t="shared" si="17"/>
        <v>2015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>ROUND(E293/D293*100,0)</f>
        <v>116</v>
      </c>
      <c r="O293">
        <f>IFERROR(ROUND(E293/L293,2),0)</f>
        <v>95.37</v>
      </c>
      <c r="P293" s="12" t="s">
        <v>8266</v>
      </c>
      <c r="Q293" t="s">
        <v>8267</v>
      </c>
      <c r="R293" s="9">
        <f t="shared" si="15"/>
        <v>42629.655046296291</v>
      </c>
      <c r="S293" s="9">
        <f t="shared" si="16"/>
        <v>42657.958333333328</v>
      </c>
      <c r="T293">
        <f t="shared" si="17"/>
        <v>2016</v>
      </c>
    </row>
    <row r="294" spans="1:20" ht="43.5" x14ac:dyDescent="0.35">
      <c r="A294">
        <v>4011</v>
      </c>
      <c r="B294" s="3" t="s">
        <v>4007</v>
      </c>
      <c r="C294" s="3" t="s">
        <v>8116</v>
      </c>
      <c r="D294" s="6">
        <v>250</v>
      </c>
      <c r="E294" s="8">
        <v>19</v>
      </c>
      <c r="F294" t="s">
        <v>8220</v>
      </c>
      <c r="G294" t="s">
        <v>8224</v>
      </c>
      <c r="H294" t="s">
        <v>8246</v>
      </c>
      <c r="I294" s="11">
        <v>1422450278</v>
      </c>
      <c r="J294">
        <v>1419858278</v>
      </c>
      <c r="K294" t="b">
        <v>0</v>
      </c>
      <c r="L294">
        <v>4</v>
      </c>
      <c r="M294" t="b">
        <v>0</v>
      </c>
      <c r="N294">
        <f>ROUND(E294/D294*100,0)</f>
        <v>8</v>
      </c>
      <c r="O294">
        <f>IFERROR(ROUND(E294/L294,2),0)</f>
        <v>4.75</v>
      </c>
      <c r="P294" s="12" t="s">
        <v>8266</v>
      </c>
      <c r="Q294" t="s">
        <v>8268</v>
      </c>
      <c r="R294" s="9">
        <f t="shared" si="15"/>
        <v>42002.54488425926</v>
      </c>
      <c r="S294" s="9">
        <f t="shared" si="16"/>
        <v>42032.54488425926</v>
      </c>
      <c r="T294">
        <f t="shared" si="17"/>
        <v>2014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>ROUND(E295/D295*100,0)</f>
        <v>288</v>
      </c>
      <c r="O295">
        <f>IFERROR(ROUND(E295/L295,2),0)</f>
        <v>47.47</v>
      </c>
      <c r="P295" s="12" t="s">
        <v>8277</v>
      </c>
      <c r="Q295" t="s">
        <v>8278</v>
      </c>
      <c r="R295" s="9">
        <f t="shared" si="15"/>
        <v>42150.71056712963</v>
      </c>
      <c r="S295" s="9">
        <f t="shared" si="16"/>
        <v>42180.791666666672</v>
      </c>
      <c r="T295">
        <f t="shared" si="17"/>
        <v>2015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>ROUND(E296/D296*100,0)</f>
        <v>103</v>
      </c>
      <c r="O296">
        <f>IFERROR(ROUND(E296/L296,2),0)</f>
        <v>148.08000000000001</v>
      </c>
      <c r="P296" s="12" t="s">
        <v>8285</v>
      </c>
      <c r="Q296" t="s">
        <v>8286</v>
      </c>
      <c r="R296" s="9">
        <f t="shared" si="15"/>
        <v>42776.082349537035</v>
      </c>
      <c r="S296" s="9">
        <f t="shared" si="16"/>
        <v>42806.082349537035</v>
      </c>
      <c r="T296">
        <f t="shared" si="17"/>
        <v>2017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>ROUND(E297/D297*100,0)</f>
        <v>115</v>
      </c>
      <c r="O297">
        <f>IFERROR(ROUND(E297/L297,2),0)</f>
        <v>129.82</v>
      </c>
      <c r="P297" s="12" t="s">
        <v>8290</v>
      </c>
      <c r="Q297" t="s">
        <v>8291</v>
      </c>
      <c r="R297" s="9">
        <f t="shared" si="15"/>
        <v>42586.066076388888</v>
      </c>
      <c r="S297" s="9">
        <f t="shared" si="16"/>
        <v>42624.165972222225</v>
      </c>
      <c r="T297">
        <f t="shared" si="17"/>
        <v>2016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>ROUND(E298/D298*100,0)</f>
        <v>115</v>
      </c>
      <c r="O298">
        <f>IFERROR(ROUND(E298/L298,2),0)</f>
        <v>120.31</v>
      </c>
      <c r="P298" s="12" t="s">
        <v>8277</v>
      </c>
      <c r="Q298" t="s">
        <v>8284</v>
      </c>
      <c r="R298" s="9">
        <f t="shared" si="15"/>
        <v>42211.99454861111</v>
      </c>
      <c r="S298" s="9">
        <f t="shared" si="16"/>
        <v>42241.99454861111</v>
      </c>
      <c r="T298">
        <f t="shared" si="17"/>
        <v>2015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>
        <v>1459523017</v>
      </c>
      <c r="K299" t="b">
        <v>0</v>
      </c>
      <c r="L299">
        <v>89</v>
      </c>
      <c r="M299" t="b">
        <v>1</v>
      </c>
      <c r="N299">
        <f>ROUND(E299/D299*100,0)</f>
        <v>100</v>
      </c>
      <c r="O299">
        <f>IFERROR(ROUND(E299/L299,2),0)</f>
        <v>320.45</v>
      </c>
      <c r="P299" s="12" t="s">
        <v>8290</v>
      </c>
      <c r="Q299" t="s">
        <v>8298</v>
      </c>
      <c r="R299" s="9">
        <f t="shared" si="15"/>
        <v>42461.627511574072</v>
      </c>
      <c r="S299" s="9">
        <f t="shared" si="16"/>
        <v>42503.165972222225</v>
      </c>
      <c r="T299">
        <f t="shared" si="17"/>
        <v>2016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>ROUND(E300/D300*100,0)</f>
        <v>285</v>
      </c>
      <c r="O300">
        <f>IFERROR(ROUND(E300/L300,2),0)</f>
        <v>107.05</v>
      </c>
      <c r="P300" s="12" t="s">
        <v>8285</v>
      </c>
      <c r="Q300" t="s">
        <v>8286</v>
      </c>
      <c r="R300" s="9">
        <f t="shared" si="15"/>
        <v>42380.690289351856</v>
      </c>
      <c r="S300" s="9">
        <f t="shared" si="16"/>
        <v>42394.666666666672</v>
      </c>
      <c r="T300">
        <f t="shared" si="17"/>
        <v>2016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>ROUND(E301/D301*100,0)</f>
        <v>189</v>
      </c>
      <c r="O301">
        <f>IFERROR(ROUND(E301/L301,2),0)</f>
        <v>64.17</v>
      </c>
      <c r="P301" s="12" t="s">
        <v>8280</v>
      </c>
      <c r="Q301" t="s">
        <v>8281</v>
      </c>
      <c r="R301" s="9">
        <f t="shared" si="15"/>
        <v>41960.722951388889</v>
      </c>
      <c r="S301" s="9">
        <f t="shared" si="16"/>
        <v>41993.207638888889</v>
      </c>
      <c r="T301">
        <f t="shared" si="17"/>
        <v>2014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>ROUND(E302/D302*100,0)</f>
        <v>113</v>
      </c>
      <c r="O302">
        <f>IFERROR(ROUND(E302/L302,2),0)</f>
        <v>50.76</v>
      </c>
      <c r="P302" s="12" t="s">
        <v>8266</v>
      </c>
      <c r="Q302" t="s">
        <v>8267</v>
      </c>
      <c r="R302" s="9">
        <f t="shared" si="15"/>
        <v>41920.123611111114</v>
      </c>
      <c r="S302" s="9">
        <f t="shared" si="16"/>
        <v>41948.208333333336</v>
      </c>
      <c r="T302">
        <f t="shared" si="17"/>
        <v>2014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>ROUND(E303/D303*100,0)</f>
        <v>704</v>
      </c>
      <c r="O303">
        <f>IFERROR(ROUND(E303/L303,2),0)</f>
        <v>39.07</v>
      </c>
      <c r="P303" s="12" t="s">
        <v>8293</v>
      </c>
      <c r="Q303" t="s">
        <v>8295</v>
      </c>
      <c r="R303" s="9">
        <f t="shared" si="15"/>
        <v>41184.849166666667</v>
      </c>
      <c r="S303" s="9">
        <f t="shared" si="16"/>
        <v>41214.849166666667</v>
      </c>
      <c r="T303">
        <f t="shared" si="17"/>
        <v>2012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>ROUND(E304/D304*100,0)</f>
        <v>351</v>
      </c>
      <c r="O304">
        <f>IFERROR(ROUND(E304/L304,2),0)</f>
        <v>71.239999999999995</v>
      </c>
      <c r="P304" s="12" t="s">
        <v>8266</v>
      </c>
      <c r="Q304" t="s">
        <v>8267</v>
      </c>
      <c r="R304" s="9">
        <f t="shared" si="15"/>
        <v>41391.782905092594</v>
      </c>
      <c r="S304" s="9">
        <f t="shared" si="16"/>
        <v>41421.290972222225</v>
      </c>
      <c r="T304">
        <f t="shared" si="17"/>
        <v>2013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>ROUND(E305/D305*100,0)</f>
        <v>117</v>
      </c>
      <c r="O305">
        <f>IFERROR(ROUND(E305/L305,2),0)</f>
        <v>89.39</v>
      </c>
      <c r="P305" s="12" t="s">
        <v>8290</v>
      </c>
      <c r="Q305" t="s">
        <v>8291</v>
      </c>
      <c r="R305" s="9">
        <f t="shared" si="15"/>
        <v>42263.952662037031</v>
      </c>
      <c r="S305" s="9">
        <f t="shared" si="16"/>
        <v>42294.083333333328</v>
      </c>
      <c r="T305">
        <f t="shared" si="17"/>
        <v>2015</v>
      </c>
    </row>
    <row r="306" spans="1:20" ht="29" x14ac:dyDescent="0.35">
      <c r="A306">
        <v>2154</v>
      </c>
      <c r="B306" s="3" t="s">
        <v>2155</v>
      </c>
      <c r="C306" s="3" t="s">
        <v>6264</v>
      </c>
      <c r="D306" s="6">
        <v>250</v>
      </c>
      <c r="E306" s="8">
        <v>2</v>
      </c>
      <c r="F306" t="s">
        <v>8220</v>
      </c>
      <c r="G306" t="s">
        <v>8223</v>
      </c>
      <c r="H306" t="s">
        <v>8245</v>
      </c>
      <c r="I306" s="11">
        <v>1390921827</v>
      </c>
      <c r="J306">
        <v>1389193827</v>
      </c>
      <c r="K306" t="b">
        <v>0</v>
      </c>
      <c r="L306">
        <v>2</v>
      </c>
      <c r="M306" t="b">
        <v>0</v>
      </c>
      <c r="N306">
        <f>ROUND(E306/D306*100,0)</f>
        <v>1</v>
      </c>
      <c r="O306">
        <f>IFERROR(ROUND(E306/L306,2),0)</f>
        <v>1</v>
      </c>
      <c r="P306" s="12" t="s">
        <v>8285</v>
      </c>
      <c r="Q306" t="s">
        <v>8300</v>
      </c>
      <c r="R306" s="9">
        <f t="shared" si="15"/>
        <v>41647.632256944446</v>
      </c>
      <c r="S306" s="9">
        <f t="shared" si="16"/>
        <v>41667.632256944446</v>
      </c>
      <c r="T306">
        <f t="shared" si="17"/>
        <v>2014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>ROUND(E307/D307*100,0)</f>
        <v>120</v>
      </c>
      <c r="O307">
        <f>IFERROR(ROUND(E307/L307,2),0)</f>
        <v>98.84</v>
      </c>
      <c r="P307" s="12" t="s">
        <v>8282</v>
      </c>
      <c r="Q307" t="s">
        <v>8283</v>
      </c>
      <c r="R307" s="9">
        <f t="shared" si="15"/>
        <v>42339.276006944448</v>
      </c>
      <c r="S307" s="9">
        <f t="shared" si="16"/>
        <v>42388.276006944448</v>
      </c>
      <c r="T307">
        <f t="shared" si="17"/>
        <v>2015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>ROUND(E308/D308*100,0)</f>
        <v>110</v>
      </c>
      <c r="O308">
        <f>IFERROR(ROUND(E308/L308,2),0)</f>
        <v>104.15</v>
      </c>
      <c r="P308" s="12" t="s">
        <v>8266</v>
      </c>
      <c r="Q308" t="s">
        <v>8267</v>
      </c>
      <c r="R308" s="9">
        <f t="shared" si="15"/>
        <v>42627.307303240741</v>
      </c>
      <c r="S308" s="9">
        <f t="shared" si="16"/>
        <v>42656</v>
      </c>
      <c r="T308">
        <f t="shared" si="17"/>
        <v>2016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>ROUND(E309/D309*100,0)</f>
        <v>120</v>
      </c>
      <c r="O309">
        <f>IFERROR(ROUND(E309/L309,2),0)</f>
        <v>85.53</v>
      </c>
      <c r="P309" s="12" t="s">
        <v>8266</v>
      </c>
      <c r="Q309" t="s">
        <v>8268</v>
      </c>
      <c r="R309" s="9">
        <f t="shared" si="15"/>
        <v>41834.586574074077</v>
      </c>
      <c r="S309" s="9">
        <f t="shared" si="16"/>
        <v>41866.083333333336</v>
      </c>
      <c r="T309">
        <f t="shared" si="17"/>
        <v>2014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>ROUND(E310/D310*100,0)</f>
        <v>136</v>
      </c>
      <c r="O310">
        <f>IFERROR(ROUND(E310/L310,2),0)</f>
        <v>95.76</v>
      </c>
      <c r="P310" s="12" t="s">
        <v>8282</v>
      </c>
      <c r="Q310" t="s">
        <v>8283</v>
      </c>
      <c r="R310" s="9">
        <f t="shared" si="15"/>
        <v>42705.919201388882</v>
      </c>
      <c r="S310" s="9">
        <f t="shared" si="16"/>
        <v>42738.919201388882</v>
      </c>
      <c r="T310">
        <f t="shared" si="17"/>
        <v>2016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>ROUND(E311/D311*100,0)</f>
        <v>109</v>
      </c>
      <c r="O311">
        <f>IFERROR(ROUND(E311/L311,2),0)</f>
        <v>88.59</v>
      </c>
      <c r="P311" s="12" t="s">
        <v>8266</v>
      </c>
      <c r="Q311" t="s">
        <v>8267</v>
      </c>
      <c r="R311" s="9">
        <f t="shared" si="15"/>
        <v>41368.560289351852</v>
      </c>
      <c r="S311" s="9">
        <f t="shared" si="16"/>
        <v>41398.560289351852</v>
      </c>
      <c r="T311">
        <f t="shared" si="17"/>
        <v>2013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>ROUND(E312/D312*100,0)</f>
        <v>103</v>
      </c>
      <c r="O312">
        <f>IFERROR(ROUND(E312/L312,2),0)</f>
        <v>148.57</v>
      </c>
      <c r="P312" s="12" t="s">
        <v>8282</v>
      </c>
      <c r="Q312" t="s">
        <v>8283</v>
      </c>
      <c r="R312" s="9">
        <f t="shared" si="15"/>
        <v>42535.809490740736</v>
      </c>
      <c r="S312" s="9">
        <f t="shared" si="16"/>
        <v>42565.809490740736</v>
      </c>
      <c r="T312">
        <f t="shared" si="17"/>
        <v>2016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>ROUND(E313/D313*100,0)</f>
        <v>108</v>
      </c>
      <c r="O313">
        <f>IFERROR(ROUND(E313/L313,2),0)</f>
        <v>145.04</v>
      </c>
      <c r="P313" s="12" t="s">
        <v>8290</v>
      </c>
      <c r="Q313" t="s">
        <v>8291</v>
      </c>
      <c r="R313" s="9">
        <f t="shared" si="15"/>
        <v>42473.57</v>
      </c>
      <c r="S313" s="9">
        <f t="shared" si="16"/>
        <v>42503.57</v>
      </c>
      <c r="T313">
        <f t="shared" si="17"/>
        <v>2016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>ROUND(E314/D314*100,0)</f>
        <v>157</v>
      </c>
      <c r="O314">
        <f>IFERROR(ROUND(E314/L314,2),0)</f>
        <v>87.69</v>
      </c>
      <c r="P314" s="12" t="s">
        <v>8290</v>
      </c>
      <c r="Q314" t="s">
        <v>8291</v>
      </c>
      <c r="R314" s="9">
        <f t="shared" si="15"/>
        <v>42759.244166666671</v>
      </c>
      <c r="S314" s="9">
        <f t="shared" si="16"/>
        <v>42793.084027777775</v>
      </c>
      <c r="T314">
        <f t="shared" si="17"/>
        <v>2017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>ROUND(E315/D315*100,0)</f>
        <v>106</v>
      </c>
      <c r="O315">
        <f>IFERROR(ROUND(E315/L315,2),0)</f>
        <v>151.24</v>
      </c>
      <c r="P315" s="12" t="s">
        <v>8282</v>
      </c>
      <c r="Q315" t="s">
        <v>8283</v>
      </c>
      <c r="R315" s="9">
        <f t="shared" si="15"/>
        <v>42234.597685185188</v>
      </c>
      <c r="S315" s="9">
        <f t="shared" si="16"/>
        <v>42274.597685185188</v>
      </c>
      <c r="T315">
        <f t="shared" si="17"/>
        <v>2015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>ROUND(E316/D316*100,0)</f>
        <v>106</v>
      </c>
      <c r="O316">
        <f>IFERROR(ROUND(E316/L316,2),0)</f>
        <v>75.5</v>
      </c>
      <c r="P316" s="12" t="s">
        <v>8288</v>
      </c>
      <c r="Q316" t="s">
        <v>8289</v>
      </c>
      <c r="R316" s="9">
        <f t="shared" si="15"/>
        <v>42011.628136574072</v>
      </c>
      <c r="S316" s="9">
        <f t="shared" si="16"/>
        <v>42041.628136574072</v>
      </c>
      <c r="T316">
        <f t="shared" si="17"/>
        <v>2015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>ROUND(E317/D317*100,0)</f>
        <v>106</v>
      </c>
      <c r="O317">
        <f>IFERROR(ROUND(E317/L317,2),0)</f>
        <v>111.8</v>
      </c>
      <c r="P317" s="12" t="s">
        <v>8290</v>
      </c>
      <c r="Q317" t="s">
        <v>8291</v>
      </c>
      <c r="R317" s="9">
        <f t="shared" si="15"/>
        <v>41934.584502314814</v>
      </c>
      <c r="S317" s="9">
        <f t="shared" si="16"/>
        <v>41964.626168981486</v>
      </c>
      <c r="T317">
        <f t="shared" si="17"/>
        <v>2014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>ROUND(E318/D318*100,0)</f>
        <v>106</v>
      </c>
      <c r="O318">
        <f>IFERROR(ROUND(E318/L318,2),0)</f>
        <v>211.84</v>
      </c>
      <c r="P318" s="12" t="s">
        <v>8288</v>
      </c>
      <c r="Q318" t="s">
        <v>8289</v>
      </c>
      <c r="R318" s="9">
        <f t="shared" si="15"/>
        <v>41807.624374999999</v>
      </c>
      <c r="S318" s="9">
        <f t="shared" si="16"/>
        <v>41837.624374999999</v>
      </c>
      <c r="T318">
        <f t="shared" si="17"/>
        <v>2014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>ROUND(E319/D319*100,0)</f>
        <v>106</v>
      </c>
      <c r="O319">
        <f>IFERROR(ROUND(E319/L319,2),0)</f>
        <v>174.03</v>
      </c>
      <c r="P319" s="12" t="s">
        <v>8277</v>
      </c>
      <c r="Q319" t="s">
        <v>8279</v>
      </c>
      <c r="R319" s="9">
        <f t="shared" si="15"/>
        <v>42100.642071759255</v>
      </c>
      <c r="S319" s="9">
        <f t="shared" si="16"/>
        <v>42155.642071759255</v>
      </c>
      <c r="T319">
        <f t="shared" si="17"/>
        <v>2015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>ROUND(E320/D320*100,0)</f>
        <v>176</v>
      </c>
      <c r="O320">
        <f>IFERROR(ROUND(E320/L320,2),0)</f>
        <v>91.19</v>
      </c>
      <c r="P320" s="12" t="s">
        <v>8290</v>
      </c>
      <c r="Q320" t="s">
        <v>8291</v>
      </c>
      <c r="R320" s="9">
        <f t="shared" si="15"/>
        <v>41184.277986111112</v>
      </c>
      <c r="S320" s="9">
        <f t="shared" si="16"/>
        <v>41215.166666666664</v>
      </c>
      <c r="T320">
        <f t="shared" si="17"/>
        <v>2012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>ROUND(E321/D321*100,0)</f>
        <v>132</v>
      </c>
      <c r="O321">
        <f>IFERROR(ROUND(E321/L321,2),0)</f>
        <v>99.77</v>
      </c>
      <c r="P321" s="12" t="s">
        <v>8280</v>
      </c>
      <c r="Q321" t="s">
        <v>8299</v>
      </c>
      <c r="R321" s="9">
        <f t="shared" si="15"/>
        <v>40854.745266203703</v>
      </c>
      <c r="S321" s="9">
        <f t="shared" si="16"/>
        <v>40884.745266203703</v>
      </c>
      <c r="T321">
        <f t="shared" si="17"/>
        <v>2011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>ROUND(E322/D322*100,0)</f>
        <v>101</v>
      </c>
      <c r="O322">
        <f>IFERROR(ROUND(E322/L322,2),0)</f>
        <v>201.22</v>
      </c>
      <c r="P322" s="12" t="s">
        <v>8290</v>
      </c>
      <c r="Q322" t="s">
        <v>8291</v>
      </c>
      <c r="R322" s="9">
        <f t="shared" si="15"/>
        <v>41719.667986111112</v>
      </c>
      <c r="S322" s="9">
        <f t="shared" si="16"/>
        <v>41749.667986111112</v>
      </c>
      <c r="T322">
        <f t="shared" si="17"/>
        <v>2014</v>
      </c>
    </row>
    <row r="323" spans="1:20" ht="43.5" x14ac:dyDescent="0.35">
      <c r="A323">
        <v>4078</v>
      </c>
      <c r="B323" s="3" t="s">
        <v>4074</v>
      </c>
      <c r="C323" s="3" t="s">
        <v>8181</v>
      </c>
      <c r="D323" s="6">
        <v>250</v>
      </c>
      <c r="E323" s="8">
        <v>0</v>
      </c>
      <c r="F323" t="s">
        <v>8220</v>
      </c>
      <c r="G323" t="s">
        <v>8224</v>
      </c>
      <c r="H323" t="s">
        <v>8246</v>
      </c>
      <c r="I323" s="11">
        <v>1485543242</v>
      </c>
      <c r="J323">
        <v>1482951242</v>
      </c>
      <c r="K323" t="b">
        <v>0</v>
      </c>
      <c r="L323">
        <v>0</v>
      </c>
      <c r="M323" t="b">
        <v>0</v>
      </c>
      <c r="N323">
        <f>ROUND(E323/D323*100,0)</f>
        <v>0</v>
      </c>
      <c r="O323">
        <f>IFERROR(ROUND(E323/L323,2),0)</f>
        <v>0</v>
      </c>
      <c r="P323" s="12" t="s">
        <v>8266</v>
      </c>
      <c r="Q323" t="s">
        <v>8268</v>
      </c>
      <c r="R323" s="9">
        <f t="shared" ref="R323:R386" si="18">(((J323/60)/60)/24)+DATE(1970,1,1)</f>
        <v>42732.787523148145</v>
      </c>
      <c r="S323" s="9">
        <f t="shared" ref="S323:S386" si="19">(((I323/60)/60)/24)+DATE(1970,1,1)</f>
        <v>42762.787523148145</v>
      </c>
      <c r="T323">
        <f t="shared" si="17"/>
        <v>2016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>
        <v>1474402315</v>
      </c>
      <c r="K324" t="b">
        <v>0</v>
      </c>
      <c r="L324">
        <v>76</v>
      </c>
      <c r="M324" t="b">
        <v>1</v>
      </c>
      <c r="N324">
        <f>ROUND(E324/D324*100,0)</f>
        <v>105</v>
      </c>
      <c r="O324">
        <f>IFERROR(ROUND(E324/L324,2),0)</f>
        <v>346.13</v>
      </c>
      <c r="P324" s="12" t="s">
        <v>8277</v>
      </c>
      <c r="Q324" t="s">
        <v>8278</v>
      </c>
      <c r="R324" s="9">
        <f t="shared" si="18"/>
        <v>42633.841608796298</v>
      </c>
      <c r="S324" s="9">
        <f t="shared" si="19"/>
        <v>42663.841608796298</v>
      </c>
      <c r="T324">
        <f t="shared" ref="T324:T387" si="20">YEAR(R324)</f>
        <v>2016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>
        <v>1479493857</v>
      </c>
      <c r="K325" t="b">
        <v>0</v>
      </c>
      <c r="L325">
        <v>48</v>
      </c>
      <c r="M325" t="b">
        <v>1</v>
      </c>
      <c r="N325">
        <f>ROUND(E325/D325*100,0)</f>
        <v>131</v>
      </c>
      <c r="O325">
        <f>IFERROR(ROUND(E325/L325,2),0)</f>
        <v>546.69000000000005</v>
      </c>
      <c r="P325" s="12" t="s">
        <v>8277</v>
      </c>
      <c r="Q325" t="s">
        <v>8278</v>
      </c>
      <c r="R325" s="9">
        <f t="shared" si="18"/>
        <v>42692.771493055552</v>
      </c>
      <c r="S325" s="9">
        <f t="shared" si="19"/>
        <v>42722.771493055552</v>
      </c>
      <c r="T325">
        <f t="shared" si="20"/>
        <v>2016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>ROUND(E326/D326*100,0)</f>
        <v>105</v>
      </c>
      <c r="O326">
        <f>IFERROR(ROUND(E326/L326,2),0)</f>
        <v>118.7</v>
      </c>
      <c r="P326" s="12" t="s">
        <v>8293</v>
      </c>
      <c r="Q326" t="s">
        <v>8303</v>
      </c>
      <c r="R326" s="9">
        <f t="shared" si="18"/>
        <v>41023.782037037039</v>
      </c>
      <c r="S326" s="9">
        <f t="shared" si="19"/>
        <v>41053.782037037039</v>
      </c>
      <c r="T326">
        <f t="shared" si="20"/>
        <v>2012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>ROUND(E327/D327*100,0)</f>
        <v>105</v>
      </c>
      <c r="O327">
        <f>IFERROR(ROUND(E327/L327,2),0)</f>
        <v>104.31</v>
      </c>
      <c r="P327" s="12" t="s">
        <v>8290</v>
      </c>
      <c r="Q327" t="s">
        <v>8291</v>
      </c>
      <c r="R327" s="9">
        <f t="shared" si="18"/>
        <v>41085.698113425926</v>
      </c>
      <c r="S327" s="9">
        <f t="shared" si="19"/>
        <v>41120.208333333336</v>
      </c>
      <c r="T327">
        <f t="shared" si="20"/>
        <v>2012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>ROUND(E328/D328*100,0)</f>
        <v>174</v>
      </c>
      <c r="O328">
        <f>IFERROR(ROUND(E328/L328,2),0)</f>
        <v>86.14</v>
      </c>
      <c r="P328" s="12" t="s">
        <v>8290</v>
      </c>
      <c r="Q328" t="s">
        <v>8291</v>
      </c>
      <c r="R328" s="9">
        <f t="shared" si="18"/>
        <v>42078.222187499996</v>
      </c>
      <c r="S328" s="9">
        <f t="shared" si="19"/>
        <v>42118.222187499996</v>
      </c>
      <c r="T328">
        <f t="shared" si="20"/>
        <v>2015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>ROUND(E329/D329*100,0)</f>
        <v>159</v>
      </c>
      <c r="O329">
        <f>IFERROR(ROUND(E329/L329,2),0)</f>
        <v>102.86</v>
      </c>
      <c r="P329" s="12" t="s">
        <v>8282</v>
      </c>
      <c r="Q329" t="s">
        <v>8283</v>
      </c>
      <c r="R329" s="9">
        <f t="shared" si="18"/>
        <v>42633.461956018517</v>
      </c>
      <c r="S329" s="9">
        <f t="shared" si="19"/>
        <v>42663.461956018517</v>
      </c>
      <c r="T329">
        <f t="shared" si="20"/>
        <v>2016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>ROUND(E330/D330*100,0)</f>
        <v>103</v>
      </c>
      <c r="O330">
        <f>IFERROR(ROUND(E330/L330,2),0)</f>
        <v>175.51</v>
      </c>
      <c r="P330" s="12" t="s">
        <v>8266</v>
      </c>
      <c r="Q330" t="s">
        <v>8269</v>
      </c>
      <c r="R330" s="9">
        <f t="shared" si="18"/>
        <v>42103.556828703702</v>
      </c>
      <c r="S330" s="9">
        <f t="shared" si="19"/>
        <v>42133.165972222225</v>
      </c>
      <c r="T330">
        <f t="shared" si="20"/>
        <v>2015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>ROUND(E331/D331*100,0)</f>
        <v>129</v>
      </c>
      <c r="O331">
        <f>IFERROR(ROUND(E331/L331,2),0)</f>
        <v>99.38</v>
      </c>
      <c r="P331" s="12" t="s">
        <v>8293</v>
      </c>
      <c r="Q331" t="s">
        <v>8294</v>
      </c>
      <c r="R331" s="9">
        <f t="shared" si="18"/>
        <v>41348.168287037035</v>
      </c>
      <c r="S331" s="9">
        <f t="shared" si="19"/>
        <v>41393.168287037035</v>
      </c>
      <c r="T331">
        <f t="shared" si="20"/>
        <v>2013</v>
      </c>
    </row>
    <row r="332" spans="1:20" ht="43.5" x14ac:dyDescent="0.35">
      <c r="A332">
        <v>4100</v>
      </c>
      <c r="B332" s="3" t="s">
        <v>4096</v>
      </c>
      <c r="C332" s="3" t="s">
        <v>8203</v>
      </c>
      <c r="D332" s="6">
        <v>270</v>
      </c>
      <c r="E332" s="8">
        <v>0</v>
      </c>
      <c r="F332" t="s">
        <v>8220</v>
      </c>
      <c r="G332" t="s">
        <v>8223</v>
      </c>
      <c r="H332" t="s">
        <v>8245</v>
      </c>
      <c r="I332" s="11">
        <v>1414205990</v>
      </c>
      <c r="J332">
        <v>1413341990</v>
      </c>
      <c r="K332" t="b">
        <v>0</v>
      </c>
      <c r="L332">
        <v>0</v>
      </c>
      <c r="M332" t="b">
        <v>0</v>
      </c>
      <c r="N332">
        <f>ROUND(E332/D332*100,0)</f>
        <v>0</v>
      </c>
      <c r="O332">
        <f>IFERROR(ROUND(E332/L332,2),0)</f>
        <v>0</v>
      </c>
      <c r="P332" s="12" t="s">
        <v>8266</v>
      </c>
      <c r="Q332" t="s">
        <v>8268</v>
      </c>
      <c r="R332" s="9">
        <f t="shared" si="18"/>
        <v>41927.124884259261</v>
      </c>
      <c r="S332" s="9">
        <f t="shared" si="19"/>
        <v>41937.124884259261</v>
      </c>
      <c r="T332">
        <f t="shared" si="20"/>
        <v>2014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>ROUND(E333/D333*100,0)</f>
        <v>103</v>
      </c>
      <c r="O333">
        <f>IFERROR(ROUND(E333/L333,2),0)</f>
        <v>78.2</v>
      </c>
      <c r="P333" s="12" t="s">
        <v>8290</v>
      </c>
      <c r="Q333" t="s">
        <v>8291</v>
      </c>
      <c r="R333" s="9">
        <f t="shared" si="18"/>
        <v>41662.047500000001</v>
      </c>
      <c r="S333" s="9">
        <f t="shared" si="19"/>
        <v>41692.047500000001</v>
      </c>
      <c r="T333">
        <f t="shared" si="20"/>
        <v>2014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>ROUND(E334/D334*100,0)</f>
        <v>213</v>
      </c>
      <c r="O334">
        <f>IFERROR(ROUND(E334/L334,2),0)</f>
        <v>38.18</v>
      </c>
      <c r="P334" s="12" t="s">
        <v>8293</v>
      </c>
      <c r="Q334" t="s">
        <v>8297</v>
      </c>
      <c r="R334" s="9">
        <f t="shared" si="18"/>
        <v>41487.611250000002</v>
      </c>
      <c r="S334" s="9">
        <f t="shared" si="19"/>
        <v>41517.611250000002</v>
      </c>
      <c r="T334">
        <f t="shared" si="20"/>
        <v>2013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>ROUND(E335/D335*100,0)</f>
        <v>102</v>
      </c>
      <c r="O335">
        <f>IFERROR(ROUND(E335/L335,2),0)</f>
        <v>115.69</v>
      </c>
      <c r="P335" s="12" t="s">
        <v>8288</v>
      </c>
      <c r="Q335" t="s">
        <v>8289</v>
      </c>
      <c r="R335" s="9">
        <f t="shared" si="18"/>
        <v>41771.572256944448</v>
      </c>
      <c r="S335" s="9">
        <f t="shared" si="19"/>
        <v>41801.572256944448</v>
      </c>
      <c r="T335">
        <f t="shared" si="20"/>
        <v>2014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>ROUND(E336/D336*100,0)</f>
        <v>254</v>
      </c>
      <c r="O336">
        <f>IFERROR(ROUND(E336/L336,2),0)</f>
        <v>47.38</v>
      </c>
      <c r="P336" s="12" t="s">
        <v>8288</v>
      </c>
      <c r="Q336" t="s">
        <v>8289</v>
      </c>
      <c r="R336" s="9">
        <f t="shared" si="18"/>
        <v>42139.781678240746</v>
      </c>
      <c r="S336" s="9">
        <f t="shared" si="19"/>
        <v>42169.781678240746</v>
      </c>
      <c r="T336">
        <f t="shared" si="20"/>
        <v>2015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>ROUND(E337/D337*100,0)</f>
        <v>102</v>
      </c>
      <c r="O337">
        <f>IFERROR(ROUND(E337/L337,2),0)</f>
        <v>85.34</v>
      </c>
      <c r="P337" s="12" t="s">
        <v>8290</v>
      </c>
      <c r="Q337" t="s">
        <v>8291</v>
      </c>
      <c r="R337" s="9">
        <f t="shared" si="18"/>
        <v>40626.959930555553</v>
      </c>
      <c r="S337" s="9">
        <f t="shared" si="19"/>
        <v>40657.959930555553</v>
      </c>
      <c r="T337">
        <f t="shared" si="20"/>
        <v>2011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>ROUND(E338/D338*100,0)</f>
        <v>102</v>
      </c>
      <c r="O338">
        <f>IFERROR(ROUND(E338/L338,2),0)</f>
        <v>119.19</v>
      </c>
      <c r="P338" s="12" t="s">
        <v>8266</v>
      </c>
      <c r="Q338" t="s">
        <v>8268</v>
      </c>
      <c r="R338" s="9">
        <f t="shared" si="18"/>
        <v>41918.742175925923</v>
      </c>
      <c r="S338" s="9">
        <f t="shared" si="19"/>
        <v>41948.783842592595</v>
      </c>
      <c r="T338">
        <f t="shared" si="20"/>
        <v>2014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>ROUND(E339/D339*100,0)</f>
        <v>105</v>
      </c>
      <c r="O339">
        <f>IFERROR(ROUND(E339/L339,2),0)</f>
        <v>84.02</v>
      </c>
      <c r="P339" s="12" t="s">
        <v>8290</v>
      </c>
      <c r="Q339" t="s">
        <v>8291</v>
      </c>
      <c r="R339" s="9">
        <f t="shared" si="18"/>
        <v>41935.070486111108</v>
      </c>
      <c r="S339" s="9">
        <f t="shared" si="19"/>
        <v>41957.216666666667</v>
      </c>
      <c r="T339">
        <f t="shared" si="20"/>
        <v>2014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>ROUND(E340/D340*100,0)</f>
        <v>101</v>
      </c>
      <c r="O340">
        <f>IFERROR(ROUND(E340/L340,2),0)</f>
        <v>200.89</v>
      </c>
      <c r="P340" s="12" t="s">
        <v>8290</v>
      </c>
      <c r="Q340" t="s">
        <v>8291</v>
      </c>
      <c r="R340" s="9">
        <f t="shared" si="18"/>
        <v>41113.77238425926</v>
      </c>
      <c r="S340" s="9">
        <f t="shared" si="19"/>
        <v>41143.77238425926</v>
      </c>
      <c r="T340">
        <f t="shared" si="20"/>
        <v>2012</v>
      </c>
    </row>
    <row r="341" spans="1:20" ht="43.5" x14ac:dyDescent="0.35">
      <c r="A341">
        <v>1876</v>
      </c>
      <c r="B341" s="3" t="s">
        <v>1877</v>
      </c>
      <c r="C341" s="3" t="s">
        <v>5986</v>
      </c>
      <c r="D341" s="6">
        <v>280</v>
      </c>
      <c r="E341" s="8">
        <v>0</v>
      </c>
      <c r="F341" t="s">
        <v>8220</v>
      </c>
      <c r="G341" t="s">
        <v>8225</v>
      </c>
      <c r="H341" t="s">
        <v>8247</v>
      </c>
      <c r="I341" s="11">
        <v>1402901405</v>
      </c>
      <c r="J341">
        <v>1400309405</v>
      </c>
      <c r="K341" t="b">
        <v>0</v>
      </c>
      <c r="L341">
        <v>0</v>
      </c>
      <c r="M341" t="b">
        <v>0</v>
      </c>
      <c r="N341">
        <f>ROUND(E341/D341*100,0)</f>
        <v>0</v>
      </c>
      <c r="O341">
        <f>IFERROR(ROUND(E341/L341,2),0)</f>
        <v>0</v>
      </c>
      <c r="P341" s="12" t="s">
        <v>8285</v>
      </c>
      <c r="Q341" t="s">
        <v>8309</v>
      </c>
      <c r="R341" s="9">
        <f t="shared" si="18"/>
        <v>41776.284780092588</v>
      </c>
      <c r="S341" s="9">
        <f t="shared" si="19"/>
        <v>41806.284780092588</v>
      </c>
      <c r="T341">
        <f t="shared" si="20"/>
        <v>2014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>ROUND(E342/D342*100,0)</f>
        <v>101</v>
      </c>
      <c r="O342">
        <f>IFERROR(ROUND(E342/L342,2),0)</f>
        <v>239.35</v>
      </c>
      <c r="P342" s="12" t="s">
        <v>8277</v>
      </c>
      <c r="Q342" t="s">
        <v>8279</v>
      </c>
      <c r="R342" s="9">
        <f t="shared" si="18"/>
        <v>41956.017488425925</v>
      </c>
      <c r="S342" s="9">
        <f t="shared" si="19"/>
        <v>41986.017488425925</v>
      </c>
      <c r="T342">
        <f t="shared" si="20"/>
        <v>2014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>ROUND(E343/D343*100,0)</f>
        <v>100</v>
      </c>
      <c r="O343">
        <f>IFERROR(ROUND(E343/L343,2),0)</f>
        <v>115.08</v>
      </c>
      <c r="P343" s="12" t="s">
        <v>8266</v>
      </c>
      <c r="Q343" t="s">
        <v>8267</v>
      </c>
      <c r="R343" s="9">
        <f t="shared" si="18"/>
        <v>42576.278715277775</v>
      </c>
      <c r="S343" s="9">
        <f t="shared" si="19"/>
        <v>42606.278715277775</v>
      </c>
      <c r="T343">
        <f t="shared" si="20"/>
        <v>2016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>ROUND(E344/D344*100,0)</f>
        <v>496</v>
      </c>
      <c r="O344">
        <f>IFERROR(ROUND(E344/L344,2),0)</f>
        <v>25.09</v>
      </c>
      <c r="P344" s="12" t="s">
        <v>8285</v>
      </c>
      <c r="Q344" t="s">
        <v>8286</v>
      </c>
      <c r="R344" s="9">
        <f t="shared" si="18"/>
        <v>41806.794074074074</v>
      </c>
      <c r="S344" s="9">
        <f t="shared" si="19"/>
        <v>41839.125</v>
      </c>
      <c r="T344">
        <f t="shared" si="20"/>
        <v>2014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>ROUND(E345/D345*100,0)</f>
        <v>49</v>
      </c>
      <c r="O345">
        <f>IFERROR(ROUND(E345/L345,2),0)</f>
        <v>176.36</v>
      </c>
      <c r="P345" s="12" t="s">
        <v>8277</v>
      </c>
      <c r="Q345" t="s">
        <v>8279</v>
      </c>
      <c r="R345" s="9">
        <f t="shared" si="18"/>
        <v>42767.577303240745</v>
      </c>
      <c r="S345" s="9">
        <f t="shared" si="19"/>
        <v>42797.577303240745</v>
      </c>
      <c r="T345">
        <f t="shared" si="20"/>
        <v>2017</v>
      </c>
    </row>
    <row r="346" spans="1:20" ht="43.5" x14ac:dyDescent="0.35">
      <c r="A346">
        <v>4110</v>
      </c>
      <c r="B346" s="3" t="s">
        <v>4106</v>
      </c>
      <c r="C346" s="3" t="s">
        <v>8213</v>
      </c>
      <c r="D346" s="6">
        <v>300</v>
      </c>
      <c r="E346" s="8">
        <v>86</v>
      </c>
      <c r="F346" t="s">
        <v>8220</v>
      </c>
      <c r="G346" t="s">
        <v>8224</v>
      </c>
      <c r="H346" t="s">
        <v>8246</v>
      </c>
      <c r="I346" s="11">
        <v>1469113351</v>
      </c>
      <c r="J346">
        <v>1463929351</v>
      </c>
      <c r="K346" t="b">
        <v>0</v>
      </c>
      <c r="L346">
        <v>6</v>
      </c>
      <c r="M346" t="b">
        <v>0</v>
      </c>
      <c r="N346">
        <f>ROUND(E346/D346*100,0)</f>
        <v>29</v>
      </c>
      <c r="O346">
        <f>IFERROR(ROUND(E346/L346,2),0)</f>
        <v>14.33</v>
      </c>
      <c r="P346" s="12" t="s">
        <v>8266</v>
      </c>
      <c r="Q346" t="s">
        <v>8268</v>
      </c>
      <c r="R346" s="9">
        <f t="shared" si="18"/>
        <v>42512.626747685179</v>
      </c>
      <c r="S346" s="9">
        <f t="shared" si="19"/>
        <v>42572.626747685179</v>
      </c>
      <c r="T346">
        <f t="shared" si="20"/>
        <v>2016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>ROUND(E347/D347*100,0)</f>
        <v>272</v>
      </c>
      <c r="O347">
        <f>IFERROR(ROUND(E347/L347,2),0)</f>
        <v>98.41</v>
      </c>
      <c r="P347" s="12" t="s">
        <v>8285</v>
      </c>
      <c r="Q347" t="s">
        <v>8286</v>
      </c>
      <c r="R347" s="9">
        <f t="shared" si="18"/>
        <v>42573.327986111108</v>
      </c>
      <c r="S347" s="9">
        <f t="shared" si="19"/>
        <v>42588.327986111108</v>
      </c>
      <c r="T347">
        <f t="shared" si="20"/>
        <v>2016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>ROUND(E348/D348*100,0)</f>
        <v>111</v>
      </c>
      <c r="O348">
        <f>IFERROR(ROUND(E348/L348,2),0)</f>
        <v>42.52</v>
      </c>
      <c r="P348" s="12" t="s">
        <v>8290</v>
      </c>
      <c r="Q348" t="s">
        <v>8291</v>
      </c>
      <c r="R348" s="9">
        <f t="shared" si="18"/>
        <v>41282.944456018515</v>
      </c>
      <c r="S348" s="9">
        <f t="shared" si="19"/>
        <v>41312.944456018515</v>
      </c>
      <c r="T348">
        <f t="shared" si="20"/>
        <v>2013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>
        <v>1472753745</v>
      </c>
      <c r="K349" t="b">
        <v>1</v>
      </c>
      <c r="L349">
        <v>97</v>
      </c>
      <c r="M349" t="b">
        <v>1</v>
      </c>
      <c r="N349">
        <f>ROUND(E349/D349*100,0)</f>
        <v>106</v>
      </c>
      <c r="O349">
        <f>IFERROR(ROUND(E349/L349,2),0)</f>
        <v>251.74</v>
      </c>
      <c r="P349" s="12" t="s">
        <v>8266</v>
      </c>
      <c r="Q349" t="s">
        <v>8268</v>
      </c>
      <c r="R349" s="9">
        <f t="shared" si="18"/>
        <v>42614.760937500003</v>
      </c>
      <c r="S349" s="9">
        <f t="shared" si="19"/>
        <v>42644.165972222225</v>
      </c>
      <c r="T349">
        <f t="shared" si="20"/>
        <v>2016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>ROUND(E350/D350*100,0)</f>
        <v>162</v>
      </c>
      <c r="O350">
        <f>IFERROR(ROUND(E350/L350,2),0)</f>
        <v>62.52</v>
      </c>
      <c r="P350" s="12" t="s">
        <v>8293</v>
      </c>
      <c r="Q350" t="s">
        <v>8297</v>
      </c>
      <c r="R350" s="9">
        <f t="shared" si="18"/>
        <v>41458.867905092593</v>
      </c>
      <c r="S350" s="9">
        <f t="shared" si="19"/>
        <v>41493.867905092593</v>
      </c>
      <c r="T350">
        <f t="shared" si="20"/>
        <v>2013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>ROUND(E351/D351*100,0)</f>
        <v>243</v>
      </c>
      <c r="O351">
        <f>IFERROR(ROUND(E351/L351,2),0)</f>
        <v>82.15</v>
      </c>
      <c r="P351" s="12" t="s">
        <v>8285</v>
      </c>
      <c r="Q351" t="s">
        <v>8286</v>
      </c>
      <c r="R351" s="9">
        <f t="shared" si="18"/>
        <v>42644.667534722219</v>
      </c>
      <c r="S351" s="9">
        <f t="shared" si="19"/>
        <v>42672.791666666672</v>
      </c>
      <c r="T351">
        <f t="shared" si="20"/>
        <v>2016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>ROUND(E352/D352*100,0)</f>
        <v>162</v>
      </c>
      <c r="O352">
        <f>IFERROR(ROUND(E352/L352,2),0)</f>
        <v>39.51</v>
      </c>
      <c r="P352" s="12" t="s">
        <v>8282</v>
      </c>
      <c r="Q352" t="s">
        <v>8283</v>
      </c>
      <c r="R352" s="9">
        <f t="shared" si="18"/>
        <v>41948.56658564815</v>
      </c>
      <c r="S352" s="9">
        <f t="shared" si="19"/>
        <v>41979.25</v>
      </c>
      <c r="T352">
        <f t="shared" si="20"/>
        <v>2014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>ROUND(E353/D353*100,0)</f>
        <v>484</v>
      </c>
      <c r="O353">
        <f>IFERROR(ROUND(E353/L353,2),0)</f>
        <v>82.32</v>
      </c>
      <c r="P353" s="12" t="s">
        <v>8282</v>
      </c>
      <c r="Q353" t="s">
        <v>8283</v>
      </c>
      <c r="R353" s="9">
        <f t="shared" si="18"/>
        <v>42391.475289351853</v>
      </c>
      <c r="S353" s="9">
        <f t="shared" si="19"/>
        <v>42415.625</v>
      </c>
      <c r="T353">
        <f t="shared" si="20"/>
        <v>2016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>ROUND(E354/D354*100,0)</f>
        <v>127</v>
      </c>
      <c r="O354">
        <f>IFERROR(ROUND(E354/L354,2),0)</f>
        <v>117.6</v>
      </c>
      <c r="P354" s="12" t="s">
        <v>8277</v>
      </c>
      <c r="Q354" t="s">
        <v>8278</v>
      </c>
      <c r="R354" s="9">
        <f t="shared" si="18"/>
        <v>41863.429791666669</v>
      </c>
      <c r="S354" s="9">
        <f t="shared" si="19"/>
        <v>41898.429791666669</v>
      </c>
      <c r="T354">
        <f t="shared" si="20"/>
        <v>2014</v>
      </c>
    </row>
    <row r="355" spans="1:20" ht="43.5" x14ac:dyDescent="0.35">
      <c r="A355">
        <v>1093</v>
      </c>
      <c r="B355" s="3" t="s">
        <v>1094</v>
      </c>
      <c r="C355" s="3" t="s">
        <v>5203</v>
      </c>
      <c r="D355" s="6">
        <v>300</v>
      </c>
      <c r="E355" s="8">
        <v>42.25</v>
      </c>
      <c r="F355" t="s">
        <v>8220</v>
      </c>
      <c r="G355" t="s">
        <v>8228</v>
      </c>
      <c r="H355" t="s">
        <v>8250</v>
      </c>
      <c r="I355" s="11">
        <v>1455232937</v>
      </c>
      <c r="J355">
        <v>1453936937</v>
      </c>
      <c r="K355" t="b">
        <v>0</v>
      </c>
      <c r="L355">
        <v>4</v>
      </c>
      <c r="M355" t="b">
        <v>0</v>
      </c>
      <c r="N355">
        <f>ROUND(E355/D355*100,0)</f>
        <v>14</v>
      </c>
      <c r="O355">
        <f>IFERROR(ROUND(E355/L355,2),0)</f>
        <v>10.56</v>
      </c>
      <c r="P355" s="12" t="s">
        <v>8285</v>
      </c>
      <c r="Q355" t="s">
        <v>8300</v>
      </c>
      <c r="R355" s="9">
        <f t="shared" si="18"/>
        <v>42396.973807870367</v>
      </c>
      <c r="S355" s="9">
        <f t="shared" si="19"/>
        <v>42411.973807870367</v>
      </c>
      <c r="T355">
        <f t="shared" si="20"/>
        <v>2016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>
        <v>1451656563</v>
      </c>
      <c r="K356" t="b">
        <v>1</v>
      </c>
      <c r="L356">
        <v>61</v>
      </c>
      <c r="M356" t="b">
        <v>1</v>
      </c>
      <c r="N356">
        <f>ROUND(E356/D356*100,0)</f>
        <v>119</v>
      </c>
      <c r="O356">
        <f>IFERROR(ROUND(E356/L356,2),0)</f>
        <v>388.98</v>
      </c>
      <c r="P356" s="12" t="s">
        <v>8293</v>
      </c>
      <c r="Q356" t="s">
        <v>8295</v>
      </c>
      <c r="R356" s="9">
        <f t="shared" si="18"/>
        <v>42370.580590277779</v>
      </c>
      <c r="S356" s="9">
        <f t="shared" si="19"/>
        <v>42400.580590277779</v>
      </c>
      <c r="T356">
        <f t="shared" si="20"/>
        <v>2016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>ROUND(E357/D357*100,0)</f>
        <v>102</v>
      </c>
      <c r="O357">
        <f>IFERROR(ROUND(E357/L357,2),0)</f>
        <v>189.76</v>
      </c>
      <c r="P357" s="12" t="s">
        <v>8288</v>
      </c>
      <c r="Q357" t="s">
        <v>8289</v>
      </c>
      <c r="R357" s="9">
        <f t="shared" si="18"/>
        <v>42423.602500000001</v>
      </c>
      <c r="S357" s="9">
        <f t="shared" si="19"/>
        <v>42453.560833333337</v>
      </c>
      <c r="T357">
        <f t="shared" si="20"/>
        <v>2016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>ROUND(E358/D358*100,0)</f>
        <v>118</v>
      </c>
      <c r="O358">
        <f>IFERROR(ROUND(E358/L358,2),0)</f>
        <v>110.35</v>
      </c>
      <c r="P358" s="12" t="s">
        <v>8266</v>
      </c>
      <c r="Q358" t="s">
        <v>8268</v>
      </c>
      <c r="R358" s="9">
        <f t="shared" si="18"/>
        <v>41909.969386574077</v>
      </c>
      <c r="S358" s="9">
        <f t="shared" si="19"/>
        <v>41950.011053240742</v>
      </c>
      <c r="T358">
        <f t="shared" si="20"/>
        <v>2014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>ROUND(E359/D359*100,0)</f>
        <v>585</v>
      </c>
      <c r="O359">
        <f>IFERROR(ROUND(E359/L359,2),0)</f>
        <v>222.99</v>
      </c>
      <c r="P359" s="12" t="s">
        <v>8277</v>
      </c>
      <c r="Q359" t="s">
        <v>8278</v>
      </c>
      <c r="R359" s="9">
        <f t="shared" si="18"/>
        <v>41099.966944444444</v>
      </c>
      <c r="S359" s="9">
        <f t="shared" si="19"/>
        <v>41134.125</v>
      </c>
      <c r="T359">
        <f t="shared" si="20"/>
        <v>2012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>ROUND(E360/D360*100,0)</f>
        <v>106</v>
      </c>
      <c r="O360">
        <f>IFERROR(ROUND(E360/L360,2),0)</f>
        <v>146.44999999999999</v>
      </c>
      <c r="P360" s="12" t="s">
        <v>8266</v>
      </c>
      <c r="Q360" t="s">
        <v>8267</v>
      </c>
      <c r="R360" s="9">
        <f t="shared" si="18"/>
        <v>41841.850034722222</v>
      </c>
      <c r="S360" s="9">
        <f t="shared" si="19"/>
        <v>41871.850034722222</v>
      </c>
      <c r="T360">
        <f t="shared" si="20"/>
        <v>2014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>ROUND(E361/D361*100,0)</f>
        <v>125</v>
      </c>
      <c r="O361">
        <f>IFERROR(ROUND(E361/L361,2),0)</f>
        <v>95.83</v>
      </c>
      <c r="P361" s="12" t="s">
        <v>8282</v>
      </c>
      <c r="Q361" t="s">
        <v>8283</v>
      </c>
      <c r="R361" s="9">
        <f t="shared" si="18"/>
        <v>41964.751342592594</v>
      </c>
      <c r="S361" s="9">
        <f t="shared" si="19"/>
        <v>41996</v>
      </c>
      <c r="T361">
        <f t="shared" si="20"/>
        <v>2014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>ROUND(E362/D362*100,0)</f>
        <v>105</v>
      </c>
      <c r="O362">
        <f>IFERROR(ROUND(E362/L362,2),0)</f>
        <v>61.56</v>
      </c>
      <c r="P362" s="12" t="s">
        <v>8282</v>
      </c>
      <c r="Q362" t="s">
        <v>8283</v>
      </c>
      <c r="R362" s="9">
        <f t="shared" si="18"/>
        <v>42741.599664351852</v>
      </c>
      <c r="S362" s="9">
        <f t="shared" si="19"/>
        <v>42772.599664351852</v>
      </c>
      <c r="T362">
        <f t="shared" si="20"/>
        <v>2017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>ROUND(E363/D363*100,0)</f>
        <v>319</v>
      </c>
      <c r="O363">
        <f>IFERROR(ROUND(E363/L363,2),0)</f>
        <v>131.38</v>
      </c>
      <c r="P363" s="12" t="s">
        <v>8266</v>
      </c>
      <c r="Q363" t="s">
        <v>8267</v>
      </c>
      <c r="R363" s="9">
        <f t="shared" si="18"/>
        <v>42534.895625000005</v>
      </c>
      <c r="S363" s="9">
        <f t="shared" si="19"/>
        <v>42564.895625000005</v>
      </c>
      <c r="T363">
        <f t="shared" si="20"/>
        <v>2016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>ROUND(E364/D364*100,0)</f>
        <v>115</v>
      </c>
      <c r="O364">
        <f>IFERROR(ROUND(E364/L364,2),0)</f>
        <v>80.19</v>
      </c>
      <c r="P364" s="12" t="s">
        <v>8277</v>
      </c>
      <c r="Q364" t="s">
        <v>8284</v>
      </c>
      <c r="R364" s="9">
        <f t="shared" si="18"/>
        <v>42218.169293981482</v>
      </c>
      <c r="S364" s="9">
        <f t="shared" si="19"/>
        <v>42246.169293981482</v>
      </c>
      <c r="T364">
        <f t="shared" si="20"/>
        <v>2015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>ROUND(E365/D365*100,0)</f>
        <v>412</v>
      </c>
      <c r="O365">
        <f>IFERROR(ROUND(E365/L365,2),0)</f>
        <v>44.06</v>
      </c>
      <c r="P365" s="12" t="s">
        <v>8285</v>
      </c>
      <c r="Q365" t="s">
        <v>8286</v>
      </c>
      <c r="R365" s="9">
        <f t="shared" si="18"/>
        <v>42633.586122685185</v>
      </c>
      <c r="S365" s="9">
        <f t="shared" si="19"/>
        <v>42668.708333333328</v>
      </c>
      <c r="T365">
        <f t="shared" si="20"/>
        <v>2016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>ROUND(E366/D366*100,0)</f>
        <v>2260300</v>
      </c>
      <c r="O366">
        <f>IFERROR(ROUND(E366/L366,2),0)</f>
        <v>138.66999999999999</v>
      </c>
      <c r="P366" s="12" t="s">
        <v>8277</v>
      </c>
      <c r="Q366" t="s">
        <v>8278</v>
      </c>
      <c r="R366" s="9">
        <f t="shared" si="18"/>
        <v>42626.668888888889</v>
      </c>
      <c r="S366" s="9">
        <f t="shared" si="19"/>
        <v>42656.915972222225</v>
      </c>
      <c r="T366">
        <f t="shared" si="20"/>
        <v>2016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>ROUND(E367/D367*100,0)</f>
        <v>101</v>
      </c>
      <c r="O367">
        <f>IFERROR(ROUND(E367/L367,2),0)</f>
        <v>216.75</v>
      </c>
      <c r="P367" s="12" t="s">
        <v>8290</v>
      </c>
      <c r="Q367" t="s">
        <v>8291</v>
      </c>
      <c r="R367" s="9">
        <f t="shared" si="18"/>
        <v>42178.282372685186</v>
      </c>
      <c r="S367" s="9">
        <f t="shared" si="19"/>
        <v>42208.282372685186</v>
      </c>
      <c r="T367">
        <f t="shared" si="20"/>
        <v>2015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>ROUND(E368/D368*100,0)</f>
        <v>112</v>
      </c>
      <c r="O368">
        <f>IFERROR(ROUND(E368/L368,2),0)</f>
        <v>58.54</v>
      </c>
      <c r="P368" s="12" t="s">
        <v>8290</v>
      </c>
      <c r="Q368" t="s">
        <v>8291</v>
      </c>
      <c r="R368" s="9">
        <f t="shared" si="18"/>
        <v>41980.781793981485</v>
      </c>
      <c r="S368" s="9">
        <f t="shared" si="19"/>
        <v>42010.781793981485</v>
      </c>
      <c r="T368">
        <f t="shared" si="20"/>
        <v>2014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>ROUND(E369/D369*100,0)</f>
        <v>102</v>
      </c>
      <c r="O369">
        <f>IFERROR(ROUND(E369/L369,2),0)</f>
        <v>140.86000000000001</v>
      </c>
      <c r="P369" s="12" t="s">
        <v>8293</v>
      </c>
      <c r="Q369" t="s">
        <v>8297</v>
      </c>
      <c r="R369" s="9">
        <f t="shared" si="18"/>
        <v>41449.585162037038</v>
      </c>
      <c r="S369" s="9">
        <f t="shared" si="19"/>
        <v>41479.585162037038</v>
      </c>
      <c r="T369">
        <f t="shared" si="20"/>
        <v>2013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>ROUND(E370/D370*100,0)</f>
        <v>112</v>
      </c>
      <c r="O370">
        <f>IFERROR(ROUND(E370/L370,2),0)</f>
        <v>148.97</v>
      </c>
      <c r="P370" s="12" t="s">
        <v>8290</v>
      </c>
      <c r="Q370" t="s">
        <v>8298</v>
      </c>
      <c r="R370" s="9">
        <f t="shared" si="18"/>
        <v>41929.164733796293</v>
      </c>
      <c r="S370" s="9">
        <f t="shared" si="19"/>
        <v>41959.206400462965</v>
      </c>
      <c r="T370">
        <f t="shared" si="20"/>
        <v>2014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>ROUND(E371/D371*100,0)</f>
        <v>101</v>
      </c>
      <c r="O371">
        <f>IFERROR(ROUND(E371/L371,2),0)</f>
        <v>67.84</v>
      </c>
      <c r="P371" s="12" t="s">
        <v>8282</v>
      </c>
      <c r="Q371" t="s">
        <v>8283</v>
      </c>
      <c r="R371" s="9">
        <f t="shared" si="18"/>
        <v>42426.542592592596</v>
      </c>
      <c r="S371" s="9">
        <f t="shared" si="19"/>
        <v>42454.916666666672</v>
      </c>
      <c r="T371">
        <f t="shared" si="20"/>
        <v>2016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>ROUND(E372/D372*100,0)</f>
        <v>148</v>
      </c>
      <c r="O372">
        <f>IFERROR(ROUND(E372/L372,2),0)</f>
        <v>207.62</v>
      </c>
      <c r="P372" s="12" t="s">
        <v>8282</v>
      </c>
      <c r="Q372" t="s">
        <v>8283</v>
      </c>
      <c r="R372" s="9">
        <f t="shared" si="18"/>
        <v>42668.176701388889</v>
      </c>
      <c r="S372" s="9">
        <f t="shared" si="19"/>
        <v>42698.083333333328</v>
      </c>
      <c r="T372">
        <f t="shared" si="20"/>
        <v>2016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>ROUND(E373/D373*100,0)</f>
        <v>112</v>
      </c>
      <c r="O373">
        <f>IFERROR(ROUND(E373/L373,2),0)</f>
        <v>116.21</v>
      </c>
      <c r="P373" s="12" t="s">
        <v>8282</v>
      </c>
      <c r="Q373" t="s">
        <v>8283</v>
      </c>
      <c r="R373" s="9">
        <f t="shared" si="18"/>
        <v>42654.177187499998</v>
      </c>
      <c r="S373" s="9">
        <f t="shared" si="19"/>
        <v>42684.218854166669</v>
      </c>
      <c r="T373">
        <f t="shared" si="20"/>
        <v>2016</v>
      </c>
    </row>
    <row r="374" spans="1:20" ht="58" x14ac:dyDescent="0.35">
      <c r="A374">
        <v>3054</v>
      </c>
      <c r="B374" s="3" t="s">
        <v>3054</v>
      </c>
      <c r="C374" s="3" t="s">
        <v>7164</v>
      </c>
      <c r="D374" s="6">
        <v>300</v>
      </c>
      <c r="E374" s="8">
        <v>0</v>
      </c>
      <c r="F374" t="s">
        <v>8220</v>
      </c>
      <c r="G374" t="s">
        <v>8223</v>
      </c>
      <c r="H374" t="s">
        <v>8245</v>
      </c>
      <c r="I374" s="11">
        <v>1425258240</v>
      </c>
      <c r="J374">
        <v>1422043154</v>
      </c>
      <c r="K374" t="b">
        <v>0</v>
      </c>
      <c r="L374">
        <v>0</v>
      </c>
      <c r="M374" t="b">
        <v>0</v>
      </c>
      <c r="N374">
        <f>ROUND(E374/D374*100,0)</f>
        <v>0</v>
      </c>
      <c r="O374">
        <f>IFERROR(ROUND(E374/L374,2),0)</f>
        <v>0</v>
      </c>
      <c r="P374" s="12" t="s">
        <v>8266</v>
      </c>
      <c r="Q374" t="s">
        <v>8267</v>
      </c>
      <c r="R374" s="9">
        <f t="shared" si="18"/>
        <v>42027.832800925928</v>
      </c>
      <c r="S374" s="9">
        <f t="shared" si="19"/>
        <v>42065.044444444444</v>
      </c>
      <c r="T374">
        <f t="shared" si="20"/>
        <v>2015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>ROUND(E375/D375*100,0)</f>
        <v>110</v>
      </c>
      <c r="O375">
        <f>IFERROR(ROUND(E375/L375,2),0)</f>
        <v>55.96</v>
      </c>
      <c r="P375" s="12" t="s">
        <v>8285</v>
      </c>
      <c r="Q375" t="s">
        <v>8286</v>
      </c>
      <c r="R375" s="9">
        <f t="shared" si="18"/>
        <v>42583.615081018521</v>
      </c>
      <c r="S375" s="9">
        <f t="shared" si="19"/>
        <v>42620.083333333328</v>
      </c>
      <c r="T375">
        <f t="shared" si="20"/>
        <v>2016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>ROUND(E376/D376*100,0)</f>
        <v>110</v>
      </c>
      <c r="O376">
        <f>IFERROR(ROUND(E376/L376,2),0)</f>
        <v>92.04</v>
      </c>
      <c r="P376" s="12" t="s">
        <v>8266</v>
      </c>
      <c r="Q376" t="s">
        <v>8268</v>
      </c>
      <c r="R376" s="9">
        <f t="shared" si="18"/>
        <v>42461.747199074074</v>
      </c>
      <c r="S376" s="9">
        <f t="shared" si="19"/>
        <v>42491.747199074074</v>
      </c>
      <c r="T376">
        <f t="shared" si="20"/>
        <v>2016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>ROUND(E377/D377*100,0)</f>
        <v>104</v>
      </c>
      <c r="O377">
        <f>IFERROR(ROUND(E377/L377,2),0)</f>
        <v>81.13</v>
      </c>
      <c r="P377" s="12" t="s">
        <v>8266</v>
      </c>
      <c r="Q377" t="s">
        <v>8268</v>
      </c>
      <c r="R377" s="9">
        <f t="shared" si="18"/>
        <v>42135.60020833333</v>
      </c>
      <c r="S377" s="9">
        <f t="shared" si="19"/>
        <v>42167.083333333328</v>
      </c>
      <c r="T377">
        <f t="shared" si="20"/>
        <v>2015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>ROUND(E378/D378*100,0)</f>
        <v>122</v>
      </c>
      <c r="O378">
        <f>IFERROR(ROUND(E378/L378,2),0)</f>
        <v>64.37</v>
      </c>
      <c r="P378" s="12" t="s">
        <v>8293</v>
      </c>
      <c r="Q378" t="s">
        <v>8297</v>
      </c>
      <c r="R378" s="9">
        <f t="shared" si="18"/>
        <v>42745.600243055553</v>
      </c>
      <c r="S378" s="9">
        <f t="shared" si="19"/>
        <v>42776.208333333328</v>
      </c>
      <c r="T378">
        <f t="shared" si="20"/>
        <v>2017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>ROUND(E379/D379*100,0)</f>
        <v>146</v>
      </c>
      <c r="O379">
        <f>IFERROR(ROUND(E379/L379,2),0)</f>
        <v>47.06</v>
      </c>
      <c r="P379" s="12" t="s">
        <v>8277</v>
      </c>
      <c r="Q379" t="s">
        <v>8284</v>
      </c>
      <c r="R379" s="9">
        <f t="shared" si="18"/>
        <v>42115.74754629629</v>
      </c>
      <c r="S379" s="9">
        <f t="shared" si="19"/>
        <v>42145.74754629629</v>
      </c>
      <c r="T379">
        <f t="shared" si="20"/>
        <v>2015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>ROUND(E380/D380*100,0)</f>
        <v>104</v>
      </c>
      <c r="O380">
        <f>IFERROR(ROUND(E380/L380,2),0)</f>
        <v>79.97</v>
      </c>
      <c r="P380" s="12" t="s">
        <v>8282</v>
      </c>
      <c r="Q380" t="s">
        <v>8283</v>
      </c>
      <c r="R380" s="9">
        <f t="shared" si="18"/>
        <v>42409.776076388895</v>
      </c>
      <c r="S380" s="9">
        <f t="shared" si="19"/>
        <v>42469.734409722223</v>
      </c>
      <c r="T380">
        <f t="shared" si="20"/>
        <v>2016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>ROUND(E381/D381*100,0)</f>
        <v>109</v>
      </c>
      <c r="O381">
        <f>IFERROR(ROUND(E381/L381,2),0)</f>
        <v>92.13</v>
      </c>
      <c r="P381" s="12" t="s">
        <v>8266</v>
      </c>
      <c r="Q381" t="s">
        <v>8267</v>
      </c>
      <c r="R381" s="9">
        <f t="shared" si="18"/>
        <v>41610.794421296298</v>
      </c>
      <c r="S381" s="9">
        <f t="shared" si="19"/>
        <v>41637.332638888889</v>
      </c>
      <c r="T381">
        <f t="shared" si="20"/>
        <v>2013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>ROUND(E382/D382*100,0)</f>
        <v>120</v>
      </c>
      <c r="O382">
        <f>IFERROR(ROUND(E382/L382,2),0)</f>
        <v>88.15</v>
      </c>
      <c r="P382" s="12" t="s">
        <v>8293</v>
      </c>
      <c r="Q382" t="s">
        <v>8294</v>
      </c>
      <c r="R382" s="9">
        <f t="shared" si="18"/>
        <v>40555.322662037033</v>
      </c>
      <c r="S382" s="9">
        <f t="shared" si="19"/>
        <v>40603.833333333336</v>
      </c>
      <c r="T382">
        <f t="shared" si="20"/>
        <v>2011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>ROUND(E383/D383*100,0)</f>
        <v>108</v>
      </c>
      <c r="O383">
        <f>IFERROR(ROUND(E383/L383,2),0)</f>
        <v>65.3</v>
      </c>
      <c r="P383" s="12" t="s">
        <v>8290</v>
      </c>
      <c r="Q383" t="s">
        <v>8291</v>
      </c>
      <c r="R383" s="9">
        <f t="shared" si="18"/>
        <v>41193.032013888893</v>
      </c>
      <c r="S383" s="9">
        <f t="shared" si="19"/>
        <v>41223.073680555557</v>
      </c>
      <c r="T383">
        <f t="shared" si="20"/>
        <v>2012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>ROUND(E384/D384*100,0)</f>
        <v>124</v>
      </c>
      <c r="O384">
        <f>IFERROR(ROUND(E384/L384,2),0)</f>
        <v>110.39</v>
      </c>
      <c r="P384" s="12" t="s">
        <v>8282</v>
      </c>
      <c r="Q384" t="s">
        <v>8283</v>
      </c>
      <c r="R384" s="9">
        <f t="shared" si="18"/>
        <v>42751.533391203702</v>
      </c>
      <c r="S384" s="9">
        <f t="shared" si="19"/>
        <v>42780.957638888889</v>
      </c>
      <c r="T384">
        <f t="shared" si="20"/>
        <v>2017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>ROUND(E385/D385*100,0)</f>
        <v>180</v>
      </c>
      <c r="O385">
        <f>IFERROR(ROUND(E385/L385,2),0)</f>
        <v>96.38</v>
      </c>
      <c r="P385" s="12" t="s">
        <v>8282</v>
      </c>
      <c r="Q385" t="s">
        <v>8283</v>
      </c>
      <c r="R385" s="9">
        <f t="shared" si="18"/>
        <v>42552.315127314811</v>
      </c>
      <c r="S385" s="9">
        <f t="shared" si="19"/>
        <v>42588.75</v>
      </c>
      <c r="T385">
        <f t="shared" si="20"/>
        <v>2016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>ROUND(E386/D386*100,0)</f>
        <v>108</v>
      </c>
      <c r="O386">
        <f>IFERROR(ROUND(E386/L386,2),0)</f>
        <v>106.8</v>
      </c>
      <c r="P386" s="12" t="s">
        <v>8266</v>
      </c>
      <c r="Q386" t="s">
        <v>8268</v>
      </c>
      <c r="R386" s="9">
        <f t="shared" si="18"/>
        <v>41933.291643518518</v>
      </c>
      <c r="S386" s="9">
        <f t="shared" si="19"/>
        <v>41963.333310185189</v>
      </c>
      <c r="T386">
        <f t="shared" si="20"/>
        <v>2014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>ROUND(E387/D387*100,0)</f>
        <v>107</v>
      </c>
      <c r="O387">
        <f>IFERROR(ROUND(E387/L387,2),0)</f>
        <v>97.64</v>
      </c>
      <c r="P387" s="12" t="s">
        <v>8290</v>
      </c>
      <c r="Q387" t="s">
        <v>8291</v>
      </c>
      <c r="R387" s="9">
        <f t="shared" ref="R387:R450" si="21">(((J387/60)/60)/24)+DATE(1970,1,1)</f>
        <v>41017.885462962964</v>
      </c>
      <c r="S387" s="9">
        <f t="shared" ref="S387:S450" si="22">(((I387/60)/60)/24)+DATE(1970,1,1)</f>
        <v>41067.621527777781</v>
      </c>
      <c r="T387">
        <f t="shared" si="20"/>
        <v>2012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>ROUND(E388/D388*100,0)</f>
        <v>119</v>
      </c>
      <c r="O388">
        <f>IFERROR(ROUND(E388/L388,2),0)</f>
        <v>89.96</v>
      </c>
      <c r="P388" s="12" t="s">
        <v>8290</v>
      </c>
      <c r="Q388" t="s">
        <v>8291</v>
      </c>
      <c r="R388" s="9">
        <f t="shared" si="21"/>
        <v>41134.751550925925</v>
      </c>
      <c r="S388" s="9">
        <f t="shared" si="22"/>
        <v>41155.751550925925</v>
      </c>
      <c r="T388">
        <f t="shared" ref="T388:T451" si="23">YEAR(R388)</f>
        <v>2012</v>
      </c>
    </row>
    <row r="389" spans="1:20" ht="43.5" x14ac:dyDescent="0.35">
      <c r="A389">
        <v>4043</v>
      </c>
      <c r="B389" s="3" t="s">
        <v>4039</v>
      </c>
      <c r="C389" s="3" t="s">
        <v>8147</v>
      </c>
      <c r="D389" s="6">
        <v>300</v>
      </c>
      <c r="E389" s="8">
        <v>0</v>
      </c>
      <c r="F389" t="s">
        <v>8220</v>
      </c>
      <c r="G389" t="s">
        <v>8228</v>
      </c>
      <c r="H389" t="s">
        <v>8250</v>
      </c>
      <c r="I389" s="11">
        <v>1416524325</v>
      </c>
      <c r="J389">
        <v>1415228325</v>
      </c>
      <c r="K389" t="b">
        <v>0</v>
      </c>
      <c r="L389">
        <v>0</v>
      </c>
      <c r="M389" t="b">
        <v>0</v>
      </c>
      <c r="N389">
        <f>ROUND(E389/D389*100,0)</f>
        <v>0</v>
      </c>
      <c r="O389">
        <f>IFERROR(ROUND(E389/L389,2),0)</f>
        <v>0</v>
      </c>
      <c r="P389" s="12" t="s">
        <v>8266</v>
      </c>
      <c r="Q389" t="s">
        <v>8268</v>
      </c>
      <c r="R389" s="9">
        <f t="shared" si="21"/>
        <v>41948.957465277781</v>
      </c>
      <c r="S389" s="9">
        <f t="shared" si="22"/>
        <v>41963.957465277781</v>
      </c>
      <c r="T389">
        <f t="shared" si="23"/>
        <v>2014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>
        <v>1479070867</v>
      </c>
      <c r="K390" t="b">
        <v>0</v>
      </c>
      <c r="L390">
        <v>95</v>
      </c>
      <c r="M390" t="b">
        <v>1</v>
      </c>
      <c r="N390">
        <f>ROUND(E390/D390*100,0)</f>
        <v>107</v>
      </c>
      <c r="O390">
        <f>IFERROR(ROUND(E390/L390,2),0)</f>
        <v>224.85</v>
      </c>
      <c r="P390" s="12" t="s">
        <v>8290</v>
      </c>
      <c r="Q390" t="s">
        <v>8291</v>
      </c>
      <c r="R390" s="9">
        <f t="shared" si="21"/>
        <v>42687.875775462962</v>
      </c>
      <c r="S390" s="9">
        <f t="shared" si="22"/>
        <v>42718.5</v>
      </c>
      <c r="T390">
        <f t="shared" si="23"/>
        <v>2016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>ROUND(E391/D391*100,0)</f>
        <v>107</v>
      </c>
      <c r="O391">
        <f>IFERROR(ROUND(E391/L391,2),0)</f>
        <v>267</v>
      </c>
      <c r="P391" s="12" t="s">
        <v>8277</v>
      </c>
      <c r="Q391" t="s">
        <v>8305</v>
      </c>
      <c r="R391" s="9">
        <f t="shared" si="21"/>
        <v>42207.746678240743</v>
      </c>
      <c r="S391" s="9">
        <f t="shared" si="22"/>
        <v>42237.746678240743</v>
      </c>
      <c r="T391">
        <f t="shared" si="23"/>
        <v>2015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>ROUND(E392/D392*100,0)</f>
        <v>107</v>
      </c>
      <c r="O392">
        <f>IFERROR(ROUND(E392/L392,2),0)</f>
        <v>134.91</v>
      </c>
      <c r="P392" s="12" t="s">
        <v>8290</v>
      </c>
      <c r="Q392" t="s">
        <v>8291</v>
      </c>
      <c r="R392" s="9">
        <f t="shared" si="21"/>
        <v>42331.551307870366</v>
      </c>
      <c r="S392" s="9">
        <f t="shared" si="22"/>
        <v>42360.958333333328</v>
      </c>
      <c r="T392">
        <f t="shared" si="23"/>
        <v>2015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>ROUND(E393/D393*100,0)</f>
        <v>47</v>
      </c>
      <c r="O393">
        <f>IFERROR(ROUND(E393/L393,2),0)</f>
        <v>53.25</v>
      </c>
      <c r="P393" s="12" t="s">
        <v>8277</v>
      </c>
      <c r="Q393" t="s">
        <v>8279</v>
      </c>
      <c r="R393" s="9">
        <f t="shared" si="21"/>
        <v>42009.973946759259</v>
      </c>
      <c r="S393" s="9">
        <f t="shared" si="22"/>
        <v>42039.973946759259</v>
      </c>
      <c r="T393">
        <f t="shared" si="23"/>
        <v>2015</v>
      </c>
    </row>
    <row r="394" spans="1:20" ht="43.5" x14ac:dyDescent="0.35">
      <c r="A394">
        <v>1106</v>
      </c>
      <c r="B394" s="3" t="s">
        <v>1107</v>
      </c>
      <c r="C394" s="3" t="s">
        <v>5216</v>
      </c>
      <c r="D394" s="6">
        <v>400</v>
      </c>
      <c r="E394" s="8">
        <v>165</v>
      </c>
      <c r="F394" t="s">
        <v>8220</v>
      </c>
      <c r="G394" t="s">
        <v>8223</v>
      </c>
      <c r="H394" t="s">
        <v>8245</v>
      </c>
      <c r="I394" s="11">
        <v>1333557975</v>
      </c>
      <c r="J394">
        <v>1330969575</v>
      </c>
      <c r="K394" t="b">
        <v>0</v>
      </c>
      <c r="L394">
        <v>7</v>
      </c>
      <c r="M394" t="b">
        <v>0</v>
      </c>
      <c r="N394">
        <f>ROUND(E394/D394*100,0)</f>
        <v>41</v>
      </c>
      <c r="O394">
        <f>IFERROR(ROUND(E394/L394,2),0)</f>
        <v>23.57</v>
      </c>
      <c r="P394" s="12" t="s">
        <v>8285</v>
      </c>
      <c r="Q394" t="s">
        <v>8300</v>
      </c>
      <c r="R394" s="9">
        <f t="shared" si="21"/>
        <v>40973.740451388891</v>
      </c>
      <c r="S394" s="9">
        <f t="shared" si="22"/>
        <v>41003.698784722219</v>
      </c>
      <c r="T394">
        <f t="shared" si="23"/>
        <v>2012</v>
      </c>
    </row>
    <row r="395" spans="1:20" ht="43.5" x14ac:dyDescent="0.35">
      <c r="A395">
        <v>3987</v>
      </c>
      <c r="B395" s="3" t="s">
        <v>3983</v>
      </c>
      <c r="C395" s="3" t="s">
        <v>8093</v>
      </c>
      <c r="D395" s="6">
        <v>400</v>
      </c>
      <c r="E395" s="8">
        <v>151</v>
      </c>
      <c r="F395" t="s">
        <v>8220</v>
      </c>
      <c r="G395" t="s">
        <v>8224</v>
      </c>
      <c r="H395" t="s">
        <v>8246</v>
      </c>
      <c r="I395" s="11">
        <v>1400278290</v>
      </c>
      <c r="J395">
        <v>1399414290</v>
      </c>
      <c r="K395" t="b">
        <v>0</v>
      </c>
      <c r="L395">
        <v>13</v>
      </c>
      <c r="M395" t="b">
        <v>0</v>
      </c>
      <c r="N395">
        <f>ROUND(E395/D395*100,0)</f>
        <v>38</v>
      </c>
      <c r="O395">
        <f>IFERROR(ROUND(E395/L395,2),0)</f>
        <v>11.62</v>
      </c>
      <c r="P395" s="12" t="s">
        <v>8266</v>
      </c>
      <c r="Q395" t="s">
        <v>8268</v>
      </c>
      <c r="R395" s="9">
        <f t="shared" si="21"/>
        <v>41765.92465277778</v>
      </c>
      <c r="S395" s="9">
        <f t="shared" si="22"/>
        <v>41775.92465277778</v>
      </c>
      <c r="T395">
        <f t="shared" si="23"/>
        <v>2014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>
        <v>1438873007</v>
      </c>
      <c r="K396" t="b">
        <v>0</v>
      </c>
      <c r="L396">
        <v>56</v>
      </c>
      <c r="M396" t="b">
        <v>1</v>
      </c>
      <c r="N396">
        <f>ROUND(E396/D396*100,0)</f>
        <v>105</v>
      </c>
      <c r="O396">
        <f>IFERROR(ROUND(E396/L396,2),0)</f>
        <v>373.56</v>
      </c>
      <c r="P396" s="12" t="s">
        <v>8277</v>
      </c>
      <c r="Q396" t="s">
        <v>8305</v>
      </c>
      <c r="R396" s="9">
        <f t="shared" si="21"/>
        <v>42222.622766203705</v>
      </c>
      <c r="S396" s="9">
        <f t="shared" si="22"/>
        <v>42251.625</v>
      </c>
      <c r="T396">
        <f t="shared" si="23"/>
        <v>2015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>ROUND(E397/D397*100,0)</f>
        <v>104</v>
      </c>
      <c r="O397">
        <f>IFERROR(ROUND(E397/L397,2),0)</f>
        <v>64.930000000000007</v>
      </c>
      <c r="P397" s="12" t="s">
        <v>8277</v>
      </c>
      <c r="Q397" t="s">
        <v>8284</v>
      </c>
      <c r="R397" s="9">
        <f t="shared" si="21"/>
        <v>40998.051192129627</v>
      </c>
      <c r="S397" s="9">
        <f t="shared" si="22"/>
        <v>41028.051192129627</v>
      </c>
      <c r="T397">
        <f t="shared" si="23"/>
        <v>2012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>ROUND(E398/D398*100,0)</f>
        <v>104</v>
      </c>
      <c r="O398">
        <f>IFERROR(ROUND(E398/L398,2),0)</f>
        <v>138.80000000000001</v>
      </c>
      <c r="P398" s="12" t="s">
        <v>8290</v>
      </c>
      <c r="Q398" t="s">
        <v>8291</v>
      </c>
      <c r="R398" s="9">
        <f t="shared" si="21"/>
        <v>40868.219814814816</v>
      </c>
      <c r="S398" s="9">
        <f t="shared" si="22"/>
        <v>40909.332638888889</v>
      </c>
      <c r="T398">
        <f t="shared" si="23"/>
        <v>2011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>
        <v>1414781945</v>
      </c>
      <c r="K399" t="b">
        <v>0</v>
      </c>
      <c r="L399">
        <v>78</v>
      </c>
      <c r="M399" t="b">
        <v>1</v>
      </c>
      <c r="N399">
        <f>ROUND(E399/D399*100,0)</f>
        <v>104</v>
      </c>
      <c r="O399">
        <f>IFERROR(ROUND(E399/L399,2),0)</f>
        <v>266.08999999999997</v>
      </c>
      <c r="P399" s="12" t="s">
        <v>8293</v>
      </c>
      <c r="Q399" t="s">
        <v>8306</v>
      </c>
      <c r="R399" s="9">
        <f t="shared" si="21"/>
        <v>41943.791030092594</v>
      </c>
      <c r="S399" s="9">
        <f t="shared" si="22"/>
        <v>41974.832696759258</v>
      </c>
      <c r="T399">
        <f t="shared" si="23"/>
        <v>2014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>ROUND(E400/D400*100,0)</f>
        <v>138</v>
      </c>
      <c r="O400">
        <f>IFERROR(ROUND(E400/L400,2),0)</f>
        <v>98.99</v>
      </c>
      <c r="P400" s="12" t="s">
        <v>8293</v>
      </c>
      <c r="Q400" t="s">
        <v>8297</v>
      </c>
      <c r="R400" s="9">
        <f t="shared" si="21"/>
        <v>41228.650196759263</v>
      </c>
      <c r="S400" s="9">
        <f t="shared" si="22"/>
        <v>41258.650196759263</v>
      </c>
      <c r="T400">
        <f t="shared" si="23"/>
        <v>2012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>ROUND(E401/D401*100,0)</f>
        <v>106</v>
      </c>
      <c r="O401">
        <f>IFERROR(ROUND(E401/L401,2),0)</f>
        <v>206.31</v>
      </c>
      <c r="P401" s="12" t="s">
        <v>8285</v>
      </c>
      <c r="Q401" t="s">
        <v>8286</v>
      </c>
      <c r="R401" s="9">
        <f t="shared" si="21"/>
        <v>42152.640833333338</v>
      </c>
      <c r="S401" s="9">
        <f t="shared" si="22"/>
        <v>42182.640833333338</v>
      </c>
      <c r="T401">
        <f t="shared" si="23"/>
        <v>2015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>ROUND(E402/D402*100,0)</f>
        <v>114</v>
      </c>
      <c r="O402">
        <f>IFERROR(ROUND(E402/L402,2),0)</f>
        <v>101.83</v>
      </c>
      <c r="P402" s="12" t="s">
        <v>8290</v>
      </c>
      <c r="Q402" t="s">
        <v>8291</v>
      </c>
      <c r="R402" s="9">
        <f t="shared" si="21"/>
        <v>40675.71</v>
      </c>
      <c r="S402" s="9">
        <f t="shared" si="22"/>
        <v>40695.207638888889</v>
      </c>
      <c r="T402">
        <f t="shared" si="23"/>
        <v>2011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>
        <v>1453222827</v>
      </c>
      <c r="K403" t="b">
        <v>0</v>
      </c>
      <c r="L403">
        <v>95</v>
      </c>
      <c r="M403" t="b">
        <v>0</v>
      </c>
      <c r="N403">
        <f>ROUND(E403/D403*100,0)</f>
        <v>82</v>
      </c>
      <c r="O403">
        <f>IFERROR(ROUND(E403/L403,2),0)</f>
        <v>216.34</v>
      </c>
      <c r="P403" s="12" t="s">
        <v>8277</v>
      </c>
      <c r="Q403" t="s">
        <v>8279</v>
      </c>
      <c r="R403" s="9">
        <f t="shared" si="21"/>
        <v>42388.708645833336</v>
      </c>
      <c r="S403" s="9">
        <f t="shared" si="22"/>
        <v>42418.708645833336</v>
      </c>
      <c r="T403">
        <f t="shared" si="23"/>
        <v>2016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>ROUND(E404/D404*100,0)</f>
        <v>111</v>
      </c>
      <c r="O404">
        <f>IFERROR(ROUND(E404/L404,2),0)</f>
        <v>97.11</v>
      </c>
      <c r="P404" s="12" t="s">
        <v>8282</v>
      </c>
      <c r="Q404" t="s">
        <v>8283</v>
      </c>
      <c r="R404" s="9">
        <f t="shared" si="21"/>
        <v>41786.614363425928</v>
      </c>
      <c r="S404" s="9">
        <f t="shared" si="22"/>
        <v>41817.614363425928</v>
      </c>
      <c r="T404">
        <f t="shared" si="23"/>
        <v>2014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>ROUND(E405/D405*100,0)</f>
        <v>157</v>
      </c>
      <c r="O405">
        <f>IFERROR(ROUND(E405/L405,2),0)</f>
        <v>67.97</v>
      </c>
      <c r="P405" s="12" t="s">
        <v>8285</v>
      </c>
      <c r="Q405" t="s">
        <v>8286</v>
      </c>
      <c r="R405" s="9">
        <f t="shared" si="21"/>
        <v>41561.807349537034</v>
      </c>
      <c r="S405" s="9">
        <f t="shared" si="22"/>
        <v>41591.849016203705</v>
      </c>
      <c r="T405">
        <f t="shared" si="23"/>
        <v>2013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>ROUND(E406/D406*100,0)</f>
        <v>109</v>
      </c>
      <c r="O406">
        <f>IFERROR(ROUND(E406/L406,2),0)</f>
        <v>99.16</v>
      </c>
      <c r="P406" s="12" t="s">
        <v>8293</v>
      </c>
      <c r="Q406" t="s">
        <v>8297</v>
      </c>
      <c r="R406" s="9">
        <f t="shared" si="21"/>
        <v>42445.823055555549</v>
      </c>
      <c r="S406" s="9">
        <f t="shared" si="22"/>
        <v>42476</v>
      </c>
      <c r="T406">
        <f t="shared" si="23"/>
        <v>2016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>ROUND(E407/D407*100,0)</f>
        <v>146</v>
      </c>
      <c r="O407">
        <f>IFERROR(ROUND(E407/L407,2),0)</f>
        <v>91.88</v>
      </c>
      <c r="P407" s="12" t="s">
        <v>8282</v>
      </c>
      <c r="Q407" t="s">
        <v>8283</v>
      </c>
      <c r="R407" s="9">
        <f t="shared" si="21"/>
        <v>42247.616400462968</v>
      </c>
      <c r="S407" s="9">
        <f t="shared" si="22"/>
        <v>42279.960416666669</v>
      </c>
      <c r="T407">
        <f t="shared" si="23"/>
        <v>2015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>ROUND(E408/D408*100,0)</f>
        <v>102</v>
      </c>
      <c r="O408">
        <f>IFERROR(ROUND(E408/L408,2),0)</f>
        <v>177.09</v>
      </c>
      <c r="P408" s="12" t="s">
        <v>8266</v>
      </c>
      <c r="Q408" t="s">
        <v>8268</v>
      </c>
      <c r="R408" s="9">
        <f t="shared" si="21"/>
        <v>42602.576712962968</v>
      </c>
      <c r="S408" s="9">
        <f t="shared" si="22"/>
        <v>42621.15625</v>
      </c>
      <c r="T408">
        <f t="shared" si="23"/>
        <v>2016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>ROUND(E409/D409*100,0)</f>
        <v>113</v>
      </c>
      <c r="O409">
        <f>IFERROR(ROUND(E409/L409,2),0)</f>
        <v>109.96</v>
      </c>
      <c r="P409" s="12" t="s">
        <v>8293</v>
      </c>
      <c r="Q409" t="s">
        <v>8306</v>
      </c>
      <c r="R409" s="9">
        <f t="shared" si="21"/>
        <v>41298.509965277779</v>
      </c>
      <c r="S409" s="9">
        <f t="shared" si="22"/>
        <v>41329.207638888889</v>
      </c>
      <c r="T409">
        <f t="shared" si="23"/>
        <v>2013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>ROUND(E410/D410*100,0)</f>
        <v>101</v>
      </c>
      <c r="O410">
        <f>IFERROR(ROUND(E410/L410,2),0)</f>
        <v>168.78</v>
      </c>
      <c r="P410" s="12" t="s">
        <v>8280</v>
      </c>
      <c r="Q410" t="s">
        <v>8299</v>
      </c>
      <c r="R410" s="9">
        <f t="shared" si="21"/>
        <v>42382.74009259259</v>
      </c>
      <c r="S410" s="9">
        <f t="shared" si="22"/>
        <v>42412.74009259259</v>
      </c>
      <c r="T410">
        <f t="shared" si="23"/>
        <v>2016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>ROUND(E411/D411*100,0)</f>
        <v>109</v>
      </c>
      <c r="O411">
        <f>IFERROR(ROUND(E411/L411,2),0)</f>
        <v>199.9</v>
      </c>
      <c r="P411" s="12" t="s">
        <v>8290</v>
      </c>
      <c r="Q411" t="s">
        <v>8298</v>
      </c>
      <c r="R411" s="9">
        <f t="shared" si="21"/>
        <v>41878.627187500002</v>
      </c>
      <c r="S411" s="9">
        <f t="shared" si="22"/>
        <v>41908.627187500002</v>
      </c>
      <c r="T411">
        <f t="shared" si="23"/>
        <v>2014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>ROUND(E412/D412*100,0)</f>
        <v>101</v>
      </c>
      <c r="O412">
        <f>IFERROR(ROUND(E412/L412,2),0)</f>
        <v>141.75</v>
      </c>
      <c r="P412" s="12" t="s">
        <v>8290</v>
      </c>
      <c r="Q412" t="s">
        <v>8291</v>
      </c>
      <c r="R412" s="9">
        <f t="shared" si="21"/>
        <v>42089.72802083334</v>
      </c>
      <c r="S412" s="9">
        <f t="shared" si="22"/>
        <v>42125.165972222225</v>
      </c>
      <c r="T412">
        <f t="shared" si="23"/>
        <v>2015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>ROUND(E413/D413*100,0)</f>
        <v>101</v>
      </c>
      <c r="O413">
        <f>IFERROR(ROUND(E413/L413,2),0)</f>
        <v>104.26</v>
      </c>
      <c r="P413" s="12" t="s">
        <v>8290</v>
      </c>
      <c r="Q413" t="s">
        <v>8291</v>
      </c>
      <c r="R413" s="9">
        <f t="shared" si="21"/>
        <v>40865.042256944449</v>
      </c>
      <c r="S413" s="9">
        <f t="shared" si="22"/>
        <v>40895.040972222225</v>
      </c>
      <c r="T413">
        <f t="shared" si="23"/>
        <v>2011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>ROUND(E414/D414*100,0)</f>
        <v>101</v>
      </c>
      <c r="O414">
        <f>IFERROR(ROUND(E414/L414,2),0)</f>
        <v>182.91</v>
      </c>
      <c r="P414" s="12" t="s">
        <v>8266</v>
      </c>
      <c r="Q414" t="s">
        <v>8268</v>
      </c>
      <c r="R414" s="9">
        <f t="shared" si="21"/>
        <v>42702.917048611111</v>
      </c>
      <c r="S414" s="9">
        <f t="shared" si="22"/>
        <v>42732.917048611111</v>
      </c>
      <c r="T414">
        <f t="shared" si="23"/>
        <v>2016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>ROUND(E415/D415*100,0)</f>
        <v>100</v>
      </c>
      <c r="O415">
        <f>IFERROR(ROUND(E415/L415,2),0)</f>
        <v>143.36000000000001</v>
      </c>
      <c r="P415" s="12" t="s">
        <v>8280</v>
      </c>
      <c r="Q415" t="s">
        <v>8299</v>
      </c>
      <c r="R415" s="9">
        <f t="shared" si="21"/>
        <v>42321.626296296294</v>
      </c>
      <c r="S415" s="9">
        <f t="shared" si="22"/>
        <v>42351.626296296294</v>
      </c>
      <c r="T415">
        <f t="shared" si="23"/>
        <v>2015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>
        <v>1396906530</v>
      </c>
      <c r="K416" t="b">
        <v>0</v>
      </c>
      <c r="L416">
        <v>48</v>
      </c>
      <c r="M416" t="b">
        <v>1</v>
      </c>
      <c r="N416">
        <f>ROUND(E416/D416*100,0)</f>
        <v>100</v>
      </c>
      <c r="O416">
        <f>IFERROR(ROUND(E416/L416,2),0)</f>
        <v>417.33</v>
      </c>
      <c r="P416" s="12" t="s">
        <v>8293</v>
      </c>
      <c r="Q416" t="s">
        <v>8297</v>
      </c>
      <c r="R416" s="9">
        <f t="shared" si="21"/>
        <v>41736.899652777778</v>
      </c>
      <c r="S416" s="9">
        <f t="shared" si="22"/>
        <v>41768.916666666664</v>
      </c>
      <c r="T416">
        <f t="shared" si="23"/>
        <v>2014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>
        <v>1439530776</v>
      </c>
      <c r="K417" t="b">
        <v>0</v>
      </c>
      <c r="L417">
        <v>33</v>
      </c>
      <c r="M417" t="b">
        <v>1</v>
      </c>
      <c r="N417">
        <f>ROUND(E417/D417*100,0)</f>
        <v>100</v>
      </c>
      <c r="O417">
        <f>IFERROR(ROUND(E417/L417,2),0)</f>
        <v>606.82000000000005</v>
      </c>
      <c r="P417" s="12" t="s">
        <v>8290</v>
      </c>
      <c r="Q417" t="s">
        <v>8298</v>
      </c>
      <c r="R417" s="9">
        <f t="shared" si="21"/>
        <v>42230.23583333334</v>
      </c>
      <c r="S417" s="9">
        <f t="shared" si="22"/>
        <v>42261.875</v>
      </c>
      <c r="T417">
        <f t="shared" si="23"/>
        <v>2015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>ROUND(E418/D418*100,0)</f>
        <v>100</v>
      </c>
      <c r="O418">
        <f>IFERROR(ROUND(E418/L418,2),0)</f>
        <v>168.25</v>
      </c>
      <c r="P418" s="12" t="s">
        <v>8266</v>
      </c>
      <c r="Q418" t="s">
        <v>8268</v>
      </c>
      <c r="R418" s="9">
        <f t="shared" si="21"/>
        <v>42050.983182870375</v>
      </c>
      <c r="S418" s="9">
        <f t="shared" si="22"/>
        <v>42085.941516203704</v>
      </c>
      <c r="T418">
        <f t="shared" si="23"/>
        <v>2015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>ROUND(E419/D419*100,0)</f>
        <v>153</v>
      </c>
      <c r="O419">
        <f>IFERROR(ROUND(E419/L419,2),0)</f>
        <v>135.59</v>
      </c>
      <c r="P419" s="12" t="s">
        <v>8285</v>
      </c>
      <c r="Q419" t="s">
        <v>8286</v>
      </c>
      <c r="R419" s="9">
        <f t="shared" si="21"/>
        <v>42062.022118055553</v>
      </c>
      <c r="S419" s="9">
        <f t="shared" si="22"/>
        <v>42091.980451388896</v>
      </c>
      <c r="T419">
        <f t="shared" si="23"/>
        <v>2015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>ROUND(E420/D420*100,0)</f>
        <v>142</v>
      </c>
      <c r="O420">
        <f>IFERROR(ROUND(E420/L420,2),0)</f>
        <v>117.51</v>
      </c>
      <c r="P420" s="12" t="s">
        <v>8290</v>
      </c>
      <c r="Q420" t="s">
        <v>8298</v>
      </c>
      <c r="R420" s="9">
        <f t="shared" si="21"/>
        <v>41971.639189814814</v>
      </c>
      <c r="S420" s="9">
        <f t="shared" si="22"/>
        <v>42001.639189814814</v>
      </c>
      <c r="T420">
        <f t="shared" si="23"/>
        <v>2014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>
        <v>1484357160</v>
      </c>
      <c r="K421" t="b">
        <v>0</v>
      </c>
      <c r="L421">
        <v>6</v>
      </c>
      <c r="M421" t="b">
        <v>0</v>
      </c>
      <c r="N421">
        <f>ROUND(E421/D421*100,0)</f>
        <v>2</v>
      </c>
      <c r="O421">
        <f>IFERROR(ROUND(E421/L421,2),0)</f>
        <v>3304</v>
      </c>
      <c r="P421" s="12" t="s">
        <v>8277</v>
      </c>
      <c r="Q421" t="s">
        <v>8279</v>
      </c>
      <c r="R421" s="9">
        <f t="shared" si="21"/>
        <v>42749.059722222228</v>
      </c>
      <c r="S421" s="9">
        <f t="shared" si="22"/>
        <v>42809.018055555556</v>
      </c>
      <c r="T421">
        <f t="shared" si="23"/>
        <v>2017</v>
      </c>
    </row>
    <row r="422" spans="1:20" ht="29" x14ac:dyDescent="0.35">
      <c r="A422">
        <v>2885</v>
      </c>
      <c r="B422" s="3" t="s">
        <v>2885</v>
      </c>
      <c r="C422" s="3" t="s">
        <v>6995</v>
      </c>
      <c r="D422" s="6">
        <v>400</v>
      </c>
      <c r="E422" s="8">
        <v>130</v>
      </c>
      <c r="F422" t="s">
        <v>8220</v>
      </c>
      <c r="G422" t="s">
        <v>8223</v>
      </c>
      <c r="H422" t="s">
        <v>8245</v>
      </c>
      <c r="I422" s="11">
        <v>1426294201</v>
      </c>
      <c r="J422">
        <v>1423705801</v>
      </c>
      <c r="K422" t="b">
        <v>0</v>
      </c>
      <c r="L422">
        <v>5</v>
      </c>
      <c r="M422" t="b">
        <v>0</v>
      </c>
      <c r="N422">
        <f>ROUND(E422/D422*100,0)</f>
        <v>33</v>
      </c>
      <c r="O422">
        <f>IFERROR(ROUND(E422/L422,2),0)</f>
        <v>26</v>
      </c>
      <c r="P422" s="12" t="s">
        <v>8266</v>
      </c>
      <c r="Q422" t="s">
        <v>8268</v>
      </c>
      <c r="R422" s="9">
        <f t="shared" si="21"/>
        <v>42047.07640046296</v>
      </c>
      <c r="S422" s="9">
        <f t="shared" si="22"/>
        <v>42077.034733796296</v>
      </c>
      <c r="T422">
        <f t="shared" si="23"/>
        <v>2015</v>
      </c>
    </row>
    <row r="423" spans="1:20" ht="43.5" x14ac:dyDescent="0.35">
      <c r="A423">
        <v>441</v>
      </c>
      <c r="B423" s="3" t="s">
        <v>442</v>
      </c>
      <c r="C423" s="3" t="s">
        <v>4551</v>
      </c>
      <c r="D423" s="6">
        <v>400</v>
      </c>
      <c r="E423" s="8">
        <v>0</v>
      </c>
      <c r="F423" t="s">
        <v>8220</v>
      </c>
      <c r="G423" t="s">
        <v>8224</v>
      </c>
      <c r="H423" t="s">
        <v>8246</v>
      </c>
      <c r="I423" s="11">
        <v>1383418996</v>
      </c>
      <c r="J423">
        <v>1380826996</v>
      </c>
      <c r="K423" t="b">
        <v>0</v>
      </c>
      <c r="L423">
        <v>0</v>
      </c>
      <c r="M423" t="b">
        <v>0</v>
      </c>
      <c r="N423">
        <f>ROUND(E423/D423*100,0)</f>
        <v>0</v>
      </c>
      <c r="O423">
        <f>IFERROR(ROUND(E423/L423,2),0)</f>
        <v>0</v>
      </c>
      <c r="P423" s="12" t="s">
        <v>8290</v>
      </c>
      <c r="Q423" t="s">
        <v>8304</v>
      </c>
      <c r="R423" s="9">
        <f t="shared" si="21"/>
        <v>41550.793935185182</v>
      </c>
      <c r="S423" s="9">
        <f t="shared" si="22"/>
        <v>41580.793935185182</v>
      </c>
      <c r="T423">
        <f t="shared" si="23"/>
        <v>2013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>ROUND(E424/D424*100,0)</f>
        <v>559</v>
      </c>
      <c r="O424">
        <f>IFERROR(ROUND(E424/L424,2),0)</f>
        <v>58.38</v>
      </c>
      <c r="P424" s="12" t="s">
        <v>8282</v>
      </c>
      <c r="Q424" t="s">
        <v>8283</v>
      </c>
      <c r="R424" s="9">
        <f t="shared" si="21"/>
        <v>42741.684479166666</v>
      </c>
      <c r="S424" s="9">
        <f t="shared" si="22"/>
        <v>42771.684479166666</v>
      </c>
      <c r="T424">
        <f t="shared" si="23"/>
        <v>2017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>ROUND(E425/D425*100,0)</f>
        <v>108</v>
      </c>
      <c r="O425">
        <f>IFERROR(ROUND(E425/L425,2),0)</f>
        <v>60.82</v>
      </c>
      <c r="P425" s="12" t="s">
        <v>8285</v>
      </c>
      <c r="Q425" t="s">
        <v>8286</v>
      </c>
      <c r="R425" s="9">
        <f t="shared" si="21"/>
        <v>42381.79886574074</v>
      </c>
      <c r="S425" s="9">
        <f t="shared" si="22"/>
        <v>42412.207638888889</v>
      </c>
      <c r="T425">
        <f t="shared" si="23"/>
        <v>2016</v>
      </c>
    </row>
    <row r="426" spans="1:20" ht="58" x14ac:dyDescent="0.35">
      <c r="A426">
        <v>581</v>
      </c>
      <c r="B426" s="3" t="s">
        <v>582</v>
      </c>
      <c r="C426" s="3" t="s">
        <v>4691</v>
      </c>
      <c r="D426" s="6">
        <v>400</v>
      </c>
      <c r="E426" s="8">
        <v>0</v>
      </c>
      <c r="F426" t="s">
        <v>8220</v>
      </c>
      <c r="G426" t="s">
        <v>8223</v>
      </c>
      <c r="H426" t="s">
        <v>8245</v>
      </c>
      <c r="I426" s="11">
        <v>1438474704</v>
      </c>
      <c r="J426">
        <v>1435882704</v>
      </c>
      <c r="K426" t="b">
        <v>0</v>
      </c>
      <c r="L426">
        <v>0</v>
      </c>
      <c r="M426" t="b">
        <v>0</v>
      </c>
      <c r="N426">
        <f>ROUND(E426/D426*100,0)</f>
        <v>0</v>
      </c>
      <c r="O426">
        <f>IFERROR(ROUND(E426/L426,2),0)</f>
        <v>0</v>
      </c>
      <c r="P426" s="12" t="s">
        <v>8277</v>
      </c>
      <c r="Q426" t="s">
        <v>8307</v>
      </c>
      <c r="R426" s="9">
        <f t="shared" si="21"/>
        <v>42188.012777777782</v>
      </c>
      <c r="S426" s="9">
        <f t="shared" si="22"/>
        <v>42218.012777777782</v>
      </c>
      <c r="T426">
        <f t="shared" si="23"/>
        <v>2015</v>
      </c>
    </row>
    <row r="427" spans="1:20" ht="29" x14ac:dyDescent="0.35">
      <c r="A427">
        <v>177</v>
      </c>
      <c r="B427" s="3" t="s">
        <v>179</v>
      </c>
      <c r="C427" s="3" t="s">
        <v>4287</v>
      </c>
      <c r="D427" s="6">
        <v>450</v>
      </c>
      <c r="E427" s="8">
        <v>180</v>
      </c>
      <c r="F427" t="s">
        <v>8220</v>
      </c>
      <c r="G427" t="s">
        <v>8223</v>
      </c>
      <c r="H427" t="s">
        <v>8245</v>
      </c>
      <c r="I427" s="11">
        <v>1427155726</v>
      </c>
      <c r="J427">
        <v>1425690526</v>
      </c>
      <c r="K427" t="b">
        <v>0</v>
      </c>
      <c r="L427">
        <v>7</v>
      </c>
      <c r="M427" t="b">
        <v>0</v>
      </c>
      <c r="N427">
        <f>ROUND(E427/D427*100,0)</f>
        <v>40</v>
      </c>
      <c r="O427">
        <f>IFERROR(ROUND(E427/L427,2),0)</f>
        <v>25.71</v>
      </c>
      <c r="P427" s="12" t="s">
        <v>8290</v>
      </c>
      <c r="Q427" t="s">
        <v>8292</v>
      </c>
      <c r="R427" s="9">
        <f t="shared" si="21"/>
        <v>42070.047754629632</v>
      </c>
      <c r="S427" s="9">
        <f t="shared" si="22"/>
        <v>42087.00608796296</v>
      </c>
      <c r="T427">
        <f t="shared" si="23"/>
        <v>2015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>ROUND(E428/D428*100,0)</f>
        <v>104</v>
      </c>
      <c r="O428">
        <f>IFERROR(ROUND(E428/L428,2),0)</f>
        <v>50.85</v>
      </c>
      <c r="P428" s="12" t="s">
        <v>8285</v>
      </c>
      <c r="Q428" t="s">
        <v>8286</v>
      </c>
      <c r="R428" s="9">
        <f t="shared" si="21"/>
        <v>42200.666261574079</v>
      </c>
      <c r="S428" s="9">
        <f t="shared" si="22"/>
        <v>42214.666261574079</v>
      </c>
      <c r="T428">
        <f t="shared" si="23"/>
        <v>2015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>ROUND(E429/D429*100,0)</f>
        <v>193</v>
      </c>
      <c r="O429">
        <f>IFERROR(ROUND(E429/L429,2),0)</f>
        <v>63.05</v>
      </c>
      <c r="P429" s="12" t="s">
        <v>8277</v>
      </c>
      <c r="Q429" t="s">
        <v>8278</v>
      </c>
      <c r="R429" s="9">
        <f t="shared" si="21"/>
        <v>41742.780509259261</v>
      </c>
      <c r="S429" s="9">
        <f t="shared" si="22"/>
        <v>41772.780509259261</v>
      </c>
      <c r="T429">
        <f t="shared" si="23"/>
        <v>2014</v>
      </c>
    </row>
    <row r="430" spans="1:20" ht="43.5" x14ac:dyDescent="0.35">
      <c r="A430">
        <v>1810</v>
      </c>
      <c r="B430" s="3" t="s">
        <v>1811</v>
      </c>
      <c r="C430" s="3" t="s">
        <v>5920</v>
      </c>
      <c r="D430" s="6">
        <v>450</v>
      </c>
      <c r="E430" s="8">
        <v>15</v>
      </c>
      <c r="F430" t="s">
        <v>8220</v>
      </c>
      <c r="G430" t="s">
        <v>8223</v>
      </c>
      <c r="H430" t="s">
        <v>8245</v>
      </c>
      <c r="I430" s="11">
        <v>1408657826</v>
      </c>
      <c r="J430">
        <v>1407621026</v>
      </c>
      <c r="K430" t="b">
        <v>0</v>
      </c>
      <c r="L430">
        <v>2</v>
      </c>
      <c r="M430" t="b">
        <v>0</v>
      </c>
      <c r="N430">
        <f>ROUND(E430/D430*100,0)</f>
        <v>3</v>
      </c>
      <c r="O430">
        <f>IFERROR(ROUND(E430/L430,2),0)</f>
        <v>7.5</v>
      </c>
      <c r="P430" s="12" t="s">
        <v>8282</v>
      </c>
      <c r="Q430" t="s">
        <v>8283</v>
      </c>
      <c r="R430" s="9">
        <f t="shared" si="21"/>
        <v>41860.91002314815</v>
      </c>
      <c r="S430" s="9">
        <f t="shared" si="22"/>
        <v>41872.91002314815</v>
      </c>
      <c r="T430">
        <f t="shared" si="23"/>
        <v>2014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>ROUND(E431/D431*100,0)</f>
        <v>101</v>
      </c>
      <c r="O431">
        <f>IFERROR(ROUND(E431/L431,2),0)</f>
        <v>135.66999999999999</v>
      </c>
      <c r="P431" s="12" t="s">
        <v>8282</v>
      </c>
      <c r="Q431" t="s">
        <v>8283</v>
      </c>
      <c r="R431" s="9">
        <f t="shared" si="21"/>
        <v>42052.628703703704</v>
      </c>
      <c r="S431" s="9">
        <f t="shared" si="22"/>
        <v>42082.587037037039</v>
      </c>
      <c r="T431">
        <f t="shared" si="23"/>
        <v>2015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>ROUND(E432/D432*100,0)</f>
        <v>103</v>
      </c>
      <c r="O432">
        <f>IFERROR(ROUND(E432/L432,2),0)</f>
        <v>91.48</v>
      </c>
      <c r="P432" s="12" t="s">
        <v>8290</v>
      </c>
      <c r="Q432" t="s">
        <v>8291</v>
      </c>
      <c r="R432" s="9">
        <f t="shared" si="21"/>
        <v>41529.063252314816</v>
      </c>
      <c r="S432" s="9">
        <f t="shared" si="22"/>
        <v>41559.063252314816</v>
      </c>
      <c r="T432">
        <f t="shared" si="23"/>
        <v>2013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>
        <v>1448309872</v>
      </c>
      <c r="K433" t="b">
        <v>0</v>
      </c>
      <c r="L433">
        <v>99</v>
      </c>
      <c r="M433" t="b">
        <v>1</v>
      </c>
      <c r="N433">
        <f>ROUND(E433/D433*100,0)</f>
        <v>126</v>
      </c>
      <c r="O433">
        <f>IFERROR(ROUND(E433/L433,2),0)</f>
        <v>190.45</v>
      </c>
      <c r="P433" s="12" t="s">
        <v>8277</v>
      </c>
      <c r="Q433" t="s">
        <v>8279</v>
      </c>
      <c r="R433" s="9">
        <f t="shared" si="21"/>
        <v>42331.84574074074</v>
      </c>
      <c r="S433" s="9">
        <f t="shared" si="22"/>
        <v>42361.84574074074</v>
      </c>
      <c r="T433">
        <f t="shared" si="23"/>
        <v>2015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>ROUND(E434/D434*100,0)</f>
        <v>377</v>
      </c>
      <c r="O434">
        <f>IFERROR(ROUND(E434/L434,2),0)</f>
        <v>65</v>
      </c>
      <c r="P434" s="12" t="s">
        <v>8285</v>
      </c>
      <c r="Q434" t="s">
        <v>8286</v>
      </c>
      <c r="R434" s="9">
        <f t="shared" si="21"/>
        <v>42647.818819444445</v>
      </c>
      <c r="S434" s="9">
        <f t="shared" si="22"/>
        <v>42659.854166666672</v>
      </c>
      <c r="T434">
        <f t="shared" si="23"/>
        <v>2016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>ROUND(E435/D435*100,0)</f>
        <v>1867</v>
      </c>
      <c r="O435">
        <f>IFERROR(ROUND(E435/L435,2),0)</f>
        <v>90.64</v>
      </c>
      <c r="P435" s="12" t="s">
        <v>8285</v>
      </c>
      <c r="Q435" t="s">
        <v>8286</v>
      </c>
      <c r="R435" s="9">
        <f t="shared" si="21"/>
        <v>42702.804814814815</v>
      </c>
      <c r="S435" s="9">
        <f t="shared" si="22"/>
        <v>42712.804814814815</v>
      </c>
      <c r="T435">
        <f t="shared" si="23"/>
        <v>2016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>ROUND(E436/D436*100,0)</f>
        <v>101</v>
      </c>
      <c r="O436">
        <f>IFERROR(ROUND(E436/L436,2),0)</f>
        <v>90.62</v>
      </c>
      <c r="P436" s="12" t="s">
        <v>8290</v>
      </c>
      <c r="Q436" t="s">
        <v>8291</v>
      </c>
      <c r="R436" s="9">
        <f t="shared" si="21"/>
        <v>40763.717256944445</v>
      </c>
      <c r="S436" s="9">
        <f t="shared" si="22"/>
        <v>40794.125</v>
      </c>
      <c r="T436">
        <f t="shared" si="23"/>
        <v>2011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>ROUND(E437/D437*100,0)</f>
        <v>104</v>
      </c>
      <c r="O437">
        <f>IFERROR(ROUND(E437/L437,2),0)</f>
        <v>125.98</v>
      </c>
      <c r="P437" s="12" t="s">
        <v>8266</v>
      </c>
      <c r="Q437" t="s">
        <v>8267</v>
      </c>
      <c r="R437" s="9">
        <f t="shared" si="21"/>
        <v>42465.596585648149</v>
      </c>
      <c r="S437" s="9">
        <f t="shared" si="22"/>
        <v>42493.958333333328</v>
      </c>
      <c r="T437">
        <f t="shared" si="23"/>
        <v>2016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>ROUND(E438/D438*100,0)</f>
        <v>103</v>
      </c>
      <c r="O438">
        <f>IFERROR(ROUND(E438/L438,2),0)</f>
        <v>111.53</v>
      </c>
      <c r="P438" s="12" t="s">
        <v>8282</v>
      </c>
      <c r="Q438" t="s">
        <v>8283</v>
      </c>
      <c r="R438" s="9">
        <f t="shared" si="21"/>
        <v>41955.857789351852</v>
      </c>
      <c r="S438" s="9">
        <f t="shared" si="22"/>
        <v>41992.166666666672</v>
      </c>
      <c r="T438">
        <f t="shared" si="23"/>
        <v>2014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>ROUND(E439/D439*100,0)</f>
        <v>124</v>
      </c>
      <c r="O439">
        <f>IFERROR(ROUND(E439/L439,2),0)</f>
        <v>67.67</v>
      </c>
      <c r="P439" s="12" t="s">
        <v>8293</v>
      </c>
      <c r="Q439" t="s">
        <v>8297</v>
      </c>
      <c r="R439" s="9">
        <f t="shared" si="21"/>
        <v>41586.475173611114</v>
      </c>
      <c r="S439" s="9">
        <f t="shared" si="22"/>
        <v>41617.207638888889</v>
      </c>
      <c r="T439">
        <f t="shared" si="23"/>
        <v>2013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>ROUND(E440/D440*100,0)</f>
        <v>109</v>
      </c>
      <c r="O440">
        <f>IFERROR(ROUND(E440/L440,2),0)</f>
        <v>159.24</v>
      </c>
      <c r="P440" s="12" t="s">
        <v>8282</v>
      </c>
      <c r="Q440" t="s">
        <v>8283</v>
      </c>
      <c r="R440" s="9">
        <f t="shared" si="21"/>
        <v>42619.466342592597</v>
      </c>
      <c r="S440" s="9">
        <f t="shared" si="22"/>
        <v>42649.583333333328</v>
      </c>
      <c r="T440">
        <f t="shared" si="23"/>
        <v>2016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>ROUND(E441/D441*100,0)</f>
        <v>101</v>
      </c>
      <c r="O441">
        <f>IFERROR(ROUND(E441/L441,2),0)</f>
        <v>109.11</v>
      </c>
      <c r="P441" s="12" t="s">
        <v>8293</v>
      </c>
      <c r="Q441" t="s">
        <v>8294</v>
      </c>
      <c r="R441" s="9">
        <f t="shared" si="21"/>
        <v>41834.695277777777</v>
      </c>
      <c r="S441" s="9">
        <f t="shared" si="22"/>
        <v>41859.75</v>
      </c>
      <c r="T441">
        <f t="shared" si="23"/>
        <v>2014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>ROUND(E442/D442*100,0)</f>
        <v>121</v>
      </c>
      <c r="O442">
        <f>IFERROR(ROUND(E442/L442,2),0)</f>
        <v>80.459999999999994</v>
      </c>
      <c r="P442" s="12" t="s">
        <v>8266</v>
      </c>
      <c r="Q442" t="s">
        <v>8267</v>
      </c>
      <c r="R442" s="9">
        <f t="shared" si="21"/>
        <v>41758.833564814813</v>
      </c>
      <c r="S442" s="9">
        <f t="shared" si="22"/>
        <v>41786.125</v>
      </c>
      <c r="T442">
        <f t="shared" si="23"/>
        <v>2014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>ROUND(E443/D443*100,0)</f>
        <v>103</v>
      </c>
      <c r="O443">
        <f>IFERROR(ROUND(E443/L443,2),0)</f>
        <v>174.04</v>
      </c>
      <c r="P443" s="12" t="s">
        <v>8277</v>
      </c>
      <c r="Q443" t="s">
        <v>8305</v>
      </c>
      <c r="R443" s="9">
        <f t="shared" si="21"/>
        <v>42313.02542824074</v>
      </c>
      <c r="S443" s="9">
        <f t="shared" si="22"/>
        <v>42347.290972222225</v>
      </c>
      <c r="T443">
        <f t="shared" si="23"/>
        <v>2015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>ROUND(E444/D444*100,0)</f>
        <v>139</v>
      </c>
      <c r="O444">
        <f>IFERROR(ROUND(E444/L444,2),0)</f>
        <v>65.760000000000005</v>
      </c>
      <c r="P444" s="12" t="s">
        <v>8290</v>
      </c>
      <c r="Q444" t="s">
        <v>8291</v>
      </c>
      <c r="R444" s="9">
        <f t="shared" si="21"/>
        <v>41319.769293981481</v>
      </c>
      <c r="S444" s="9">
        <f t="shared" si="22"/>
        <v>41349.769293981481</v>
      </c>
      <c r="T444">
        <f t="shared" si="23"/>
        <v>2013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>ROUND(E445/D445*100,0)</f>
        <v>278</v>
      </c>
      <c r="O445">
        <f>IFERROR(ROUND(E445/L445,2),0)</f>
        <v>67.16</v>
      </c>
      <c r="P445" s="12" t="s">
        <v>8282</v>
      </c>
      <c r="Q445" t="s">
        <v>8283</v>
      </c>
      <c r="R445" s="9">
        <f t="shared" si="21"/>
        <v>41772.657685185186</v>
      </c>
      <c r="S445" s="9">
        <f t="shared" si="22"/>
        <v>41800.356249999997</v>
      </c>
      <c r="T445">
        <f t="shared" si="23"/>
        <v>2014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>ROUND(E446/D446*100,0)</f>
        <v>224</v>
      </c>
      <c r="O446">
        <f>IFERROR(ROUND(E446/L446,2),0)</f>
        <v>58.93</v>
      </c>
      <c r="P446" s="12" t="s">
        <v>8277</v>
      </c>
      <c r="Q446" t="s">
        <v>8284</v>
      </c>
      <c r="R446" s="9">
        <f t="shared" si="21"/>
        <v>42767.801712962959</v>
      </c>
      <c r="S446" s="9">
        <f t="shared" si="22"/>
        <v>42809</v>
      </c>
      <c r="T446">
        <f t="shared" si="23"/>
        <v>2017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>ROUND(E447/D447*100,0)</f>
        <v>179</v>
      </c>
      <c r="O447">
        <f>IFERROR(ROUND(E447/L447,2),0)</f>
        <v>73.34</v>
      </c>
      <c r="P447" s="12" t="s">
        <v>8290</v>
      </c>
      <c r="Q447" t="s">
        <v>8291</v>
      </c>
      <c r="R447" s="9">
        <f t="shared" si="21"/>
        <v>40469.225231481483</v>
      </c>
      <c r="S447" s="9">
        <f t="shared" si="22"/>
        <v>40499.266898148147</v>
      </c>
      <c r="T447">
        <f t="shared" si="23"/>
        <v>2010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>ROUND(E448/D448*100,0)</f>
        <v>123</v>
      </c>
      <c r="O448">
        <f>IFERROR(ROUND(E448/L448,2),0)</f>
        <v>99.86</v>
      </c>
      <c r="P448" s="12" t="s">
        <v>8290</v>
      </c>
      <c r="Q448" t="s">
        <v>8291</v>
      </c>
      <c r="R448" s="9">
        <f t="shared" si="21"/>
        <v>42114.944328703699</v>
      </c>
      <c r="S448" s="9">
        <f t="shared" si="22"/>
        <v>42144.944328703699</v>
      </c>
      <c r="T448">
        <f t="shared" si="23"/>
        <v>2015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>ROUND(E449/D449*100,0)</f>
        <v>105</v>
      </c>
      <c r="O449">
        <f>IFERROR(ROUND(E449/L449,2),0)</f>
        <v>80.2</v>
      </c>
      <c r="P449" s="12" t="s">
        <v>8290</v>
      </c>
      <c r="Q449" t="s">
        <v>8291</v>
      </c>
      <c r="R449" s="9">
        <f t="shared" si="21"/>
        <v>40357.227939814817</v>
      </c>
      <c r="S449" s="9">
        <f t="shared" si="22"/>
        <v>40401.665972222225</v>
      </c>
      <c r="T449">
        <f t="shared" si="23"/>
        <v>2010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>ROUND(E450/D450*100,0)</f>
        <v>355</v>
      </c>
      <c r="O450">
        <f>IFERROR(ROUND(E450/L450,2),0)</f>
        <v>89.1</v>
      </c>
      <c r="P450" s="12" t="s">
        <v>8277</v>
      </c>
      <c r="Q450" t="s">
        <v>8284</v>
      </c>
      <c r="R450" s="9">
        <f t="shared" si="21"/>
        <v>41667.823287037041</v>
      </c>
      <c r="S450" s="9">
        <f t="shared" si="22"/>
        <v>41697.958333333336</v>
      </c>
      <c r="T450">
        <f t="shared" si="23"/>
        <v>2014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>ROUND(E451/D451*100,0)</f>
        <v>118</v>
      </c>
      <c r="O451">
        <f>IFERROR(ROUND(E451/L451,2),0)</f>
        <v>180.41</v>
      </c>
      <c r="P451" s="12" t="s">
        <v>8282</v>
      </c>
      <c r="Q451" t="s">
        <v>8283</v>
      </c>
      <c r="R451" s="9">
        <f t="shared" ref="R451:R514" si="24">(((J451/60)/60)/24)+DATE(1970,1,1)</f>
        <v>41939.00712962963</v>
      </c>
      <c r="S451" s="9">
        <f t="shared" ref="S451:S514" si="25">(((I451/60)/60)/24)+DATE(1970,1,1)</f>
        <v>41969.052083333328</v>
      </c>
      <c r="T451">
        <f t="shared" si="23"/>
        <v>2014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>
        <v>1472569117</v>
      </c>
      <c r="K452" t="b">
        <v>0</v>
      </c>
      <c r="L452">
        <v>46</v>
      </c>
      <c r="M452" t="b">
        <v>0</v>
      </c>
      <c r="N452">
        <f>ROUND(E452/D452*100,0)</f>
        <v>70</v>
      </c>
      <c r="O452">
        <f>IFERROR(ROUND(E452/L452,2),0)</f>
        <v>382.39</v>
      </c>
      <c r="P452" s="12" t="s">
        <v>8277</v>
      </c>
      <c r="Q452" t="s">
        <v>8279</v>
      </c>
      <c r="R452" s="9">
        <f t="shared" si="24"/>
        <v>42612.624039351853</v>
      </c>
      <c r="S452" s="9">
        <f t="shared" si="25"/>
        <v>42644.624039351853</v>
      </c>
      <c r="T452">
        <f t="shared" ref="T452:T477" si="26">YEAR(R452)</f>
        <v>2016</v>
      </c>
    </row>
    <row r="453" spans="1:20" ht="43.5" x14ac:dyDescent="0.35">
      <c r="A453">
        <v>439</v>
      </c>
      <c r="B453" s="3" t="s">
        <v>440</v>
      </c>
      <c r="C453" s="3" t="s">
        <v>4549</v>
      </c>
      <c r="D453" s="6">
        <v>450</v>
      </c>
      <c r="E453" s="8">
        <v>0</v>
      </c>
      <c r="F453" t="s">
        <v>8220</v>
      </c>
      <c r="G453" t="s">
        <v>8223</v>
      </c>
      <c r="H453" t="s">
        <v>8245</v>
      </c>
      <c r="I453" s="11">
        <v>1413569818</v>
      </c>
      <c r="J453">
        <v>1412705818</v>
      </c>
      <c r="K453" t="b">
        <v>0</v>
      </c>
      <c r="L453">
        <v>0</v>
      </c>
      <c r="M453" t="b">
        <v>0</v>
      </c>
      <c r="N453">
        <f>ROUND(E453/D453*100,0)</f>
        <v>0</v>
      </c>
      <c r="O453">
        <f>IFERROR(ROUND(E453/L453,2),0)</f>
        <v>0</v>
      </c>
      <c r="P453" s="12" t="s">
        <v>8290</v>
      </c>
      <c r="Q453" t="s">
        <v>8304</v>
      </c>
      <c r="R453" s="9">
        <f t="shared" si="24"/>
        <v>41919.761782407404</v>
      </c>
      <c r="S453" s="9">
        <f t="shared" si="25"/>
        <v>41929.761782407404</v>
      </c>
      <c r="T453">
        <f t="shared" si="26"/>
        <v>2014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>ROUND(E454/D454*100,0)</f>
        <v>117</v>
      </c>
      <c r="O454">
        <f>IFERROR(ROUND(E454/L454,2),0)</f>
        <v>133.93</v>
      </c>
      <c r="P454" s="12" t="s">
        <v>8293</v>
      </c>
      <c r="Q454" t="s">
        <v>8297</v>
      </c>
      <c r="R454" s="9">
        <f t="shared" si="24"/>
        <v>42081.77143518519</v>
      </c>
      <c r="S454" s="9">
        <f t="shared" si="25"/>
        <v>42119</v>
      </c>
      <c r="T454">
        <f t="shared" si="26"/>
        <v>2015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>
        <v>1427753265</v>
      </c>
      <c r="K455" t="b">
        <v>0</v>
      </c>
      <c r="L455">
        <v>78</v>
      </c>
      <c r="M455" t="b">
        <v>1</v>
      </c>
      <c r="N455">
        <f>ROUND(E455/D455*100,0)</f>
        <v>100</v>
      </c>
      <c r="O455">
        <f>IFERROR(ROUND(E455/L455,2),0)</f>
        <v>224.13</v>
      </c>
      <c r="P455" s="12" t="s">
        <v>8293</v>
      </c>
      <c r="Q455" t="s">
        <v>8297</v>
      </c>
      <c r="R455" s="9">
        <f t="shared" si="24"/>
        <v>42093.922048611115</v>
      </c>
      <c r="S455" s="9">
        <f t="shared" si="25"/>
        <v>42128.167361111111</v>
      </c>
      <c r="T455">
        <f t="shared" si="26"/>
        <v>2015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>ROUND(E456/D456*100,0)</f>
        <v>116</v>
      </c>
      <c r="O456">
        <f>IFERROR(ROUND(E456/L456,2),0)</f>
        <v>71.489999999999995</v>
      </c>
      <c r="P456" s="12" t="s">
        <v>8266</v>
      </c>
      <c r="Q456" t="s">
        <v>8268</v>
      </c>
      <c r="R456" s="9">
        <f t="shared" si="24"/>
        <v>41835.666354166664</v>
      </c>
      <c r="S456" s="9">
        <f t="shared" si="25"/>
        <v>41855.666354166664</v>
      </c>
      <c r="T456">
        <f t="shared" si="26"/>
        <v>2014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>ROUND(E457/D457*100,0)</f>
        <v>116</v>
      </c>
      <c r="O457">
        <f>IFERROR(ROUND(E457/L457,2),0)</f>
        <v>116.86</v>
      </c>
      <c r="P457" s="12" t="s">
        <v>8290</v>
      </c>
      <c r="Q457" t="s">
        <v>8291</v>
      </c>
      <c r="R457" s="9">
        <f t="shared" si="24"/>
        <v>40987.688333333332</v>
      </c>
      <c r="S457" s="9">
        <f t="shared" si="25"/>
        <v>41032.688333333332</v>
      </c>
      <c r="T457">
        <f t="shared" si="26"/>
        <v>2012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>ROUND(E458/D458*100,0)</f>
        <v>104</v>
      </c>
      <c r="O458">
        <f>IFERROR(ROUND(E458/L458,2),0)</f>
        <v>123.38</v>
      </c>
      <c r="P458" s="12" t="s">
        <v>8282</v>
      </c>
      <c r="Q458" t="s">
        <v>8283</v>
      </c>
      <c r="R458" s="9">
        <f t="shared" si="24"/>
        <v>42430.430243055554</v>
      </c>
      <c r="S458" s="9">
        <f t="shared" si="25"/>
        <v>42460.416666666672</v>
      </c>
      <c r="T458">
        <f t="shared" si="26"/>
        <v>2016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>ROUND(E459/D459*100,0)</f>
        <v>116</v>
      </c>
      <c r="O459">
        <f>IFERROR(ROUND(E459/L459,2),0)</f>
        <v>152.54</v>
      </c>
      <c r="P459" s="12" t="s">
        <v>8293</v>
      </c>
      <c r="Q459" t="s">
        <v>8294</v>
      </c>
      <c r="R459" s="9">
        <f t="shared" si="24"/>
        <v>41426.259618055556</v>
      </c>
      <c r="S459" s="9">
        <f t="shared" si="25"/>
        <v>41457.208333333336</v>
      </c>
      <c r="T459">
        <f t="shared" si="26"/>
        <v>2013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>ROUND(E460/D460*100,0)</f>
        <v>145</v>
      </c>
      <c r="O460">
        <f>IFERROR(ROUND(E460/L460,2),0)</f>
        <v>70.53</v>
      </c>
      <c r="P460" s="12" t="s">
        <v>8293</v>
      </c>
      <c r="Q460" t="s">
        <v>8294</v>
      </c>
      <c r="R460" s="9">
        <f t="shared" si="24"/>
        <v>41228.786203703705</v>
      </c>
      <c r="S460" s="9">
        <f t="shared" si="25"/>
        <v>41258.786203703705</v>
      </c>
      <c r="T460">
        <f t="shared" si="26"/>
        <v>2012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>ROUND(E461/D461*100,0)</f>
        <v>182</v>
      </c>
      <c r="O461">
        <f>IFERROR(ROUND(E461/L461,2),0)</f>
        <v>143.97999999999999</v>
      </c>
      <c r="P461" s="12" t="s">
        <v>8277</v>
      </c>
      <c r="Q461" t="s">
        <v>8278</v>
      </c>
      <c r="R461" s="9">
        <f t="shared" si="24"/>
        <v>42654.525775462964</v>
      </c>
      <c r="S461" s="9">
        <f t="shared" si="25"/>
        <v>42684.567442129628</v>
      </c>
      <c r="T461">
        <f t="shared" si="26"/>
        <v>2016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>ROUND(E462/D462*100,0)</f>
        <v>108</v>
      </c>
      <c r="O462">
        <f>IFERROR(ROUND(E462/L462,2),0)</f>
        <v>69.599999999999994</v>
      </c>
      <c r="P462" s="12" t="s">
        <v>8280</v>
      </c>
      <c r="Q462" t="s">
        <v>8281</v>
      </c>
      <c r="R462" s="9">
        <f t="shared" si="24"/>
        <v>42340.172060185185</v>
      </c>
      <c r="S462" s="9">
        <f t="shared" si="25"/>
        <v>42381.208333333328</v>
      </c>
      <c r="T462">
        <f t="shared" si="26"/>
        <v>2015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>ROUND(E463/D463*100,0)</f>
        <v>172</v>
      </c>
      <c r="O463">
        <f>IFERROR(ROUND(E463/L463,2),0)</f>
        <v>58.42</v>
      </c>
      <c r="P463" s="12" t="s">
        <v>8277</v>
      </c>
      <c r="Q463" t="s">
        <v>8284</v>
      </c>
      <c r="R463" s="9">
        <f t="shared" si="24"/>
        <v>41982.143171296295</v>
      </c>
      <c r="S463" s="9">
        <f t="shared" si="25"/>
        <v>42013.143171296295</v>
      </c>
      <c r="T463">
        <f t="shared" si="26"/>
        <v>2014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>ROUND(E464/D464*100,0)</f>
        <v>107</v>
      </c>
      <c r="O464">
        <f>IFERROR(ROUND(E464/L464,2),0)</f>
        <v>89.9</v>
      </c>
      <c r="P464" s="12" t="s">
        <v>8293</v>
      </c>
      <c r="Q464" t="s">
        <v>8294</v>
      </c>
      <c r="R464" s="9">
        <f t="shared" si="24"/>
        <v>41135.175694444442</v>
      </c>
      <c r="S464" s="9">
        <f t="shared" si="25"/>
        <v>41162.163194444445</v>
      </c>
      <c r="T464">
        <f t="shared" si="26"/>
        <v>2012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>ROUND(E465/D465*100,0)</f>
        <v>11</v>
      </c>
      <c r="O465">
        <f>IFERROR(ROUND(E465/L465,2),0)</f>
        <v>112.86</v>
      </c>
      <c r="P465" s="12" t="s">
        <v>8277</v>
      </c>
      <c r="Q465" t="s">
        <v>8284</v>
      </c>
      <c r="R465" s="9">
        <f t="shared" si="24"/>
        <v>42767.688518518517</v>
      </c>
      <c r="S465" s="9">
        <f t="shared" si="25"/>
        <v>42806.791666666672</v>
      </c>
      <c r="T465">
        <f t="shared" si="26"/>
        <v>2017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>ROUND(E466/D466*100,0)</f>
        <v>114</v>
      </c>
      <c r="O466">
        <f>IFERROR(ROUND(E466/L466,2),0)</f>
        <v>108.01</v>
      </c>
      <c r="P466" s="12" t="s">
        <v>8290</v>
      </c>
      <c r="Q466" t="s">
        <v>8291</v>
      </c>
      <c r="R466" s="9">
        <f t="shared" si="24"/>
        <v>41950.923576388886</v>
      </c>
      <c r="S466" s="9">
        <f t="shared" si="25"/>
        <v>41984.207638888889</v>
      </c>
      <c r="T466">
        <f t="shared" si="26"/>
        <v>2014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>ROUND(E467/D467*100,0)</f>
        <v>170</v>
      </c>
      <c r="O467">
        <f>IFERROR(ROUND(E467/L467,2),0)</f>
        <v>90.58</v>
      </c>
      <c r="P467" s="12" t="s">
        <v>8290</v>
      </c>
      <c r="Q467" t="s">
        <v>8291</v>
      </c>
      <c r="R467" s="9">
        <f t="shared" si="24"/>
        <v>42261.500243055561</v>
      </c>
      <c r="S467" s="9">
        <f t="shared" si="25"/>
        <v>42291.500243055561</v>
      </c>
      <c r="T467">
        <f t="shared" si="26"/>
        <v>2015</v>
      </c>
    </row>
    <row r="468" spans="1:20" ht="43.5" x14ac:dyDescent="0.35">
      <c r="A468">
        <v>774</v>
      </c>
      <c r="B468" s="3" t="s">
        <v>775</v>
      </c>
      <c r="C468" s="3" t="s">
        <v>4884</v>
      </c>
      <c r="D468" s="6">
        <v>500</v>
      </c>
      <c r="E468" s="8">
        <v>351</v>
      </c>
      <c r="F468" t="s">
        <v>8220</v>
      </c>
      <c r="G468" t="s">
        <v>8223</v>
      </c>
      <c r="H468" t="s">
        <v>8245</v>
      </c>
      <c r="I468" s="11">
        <v>1393181018</v>
      </c>
      <c r="J468">
        <v>1390589018</v>
      </c>
      <c r="K468" t="b">
        <v>0</v>
      </c>
      <c r="L468">
        <v>9</v>
      </c>
      <c r="M468" t="b">
        <v>0</v>
      </c>
      <c r="N468">
        <f>ROUND(E468/D468*100,0)</f>
        <v>70</v>
      </c>
      <c r="O468">
        <f>IFERROR(ROUND(E468/L468,2),0)</f>
        <v>39</v>
      </c>
      <c r="P468" s="12" t="s">
        <v>8280</v>
      </c>
      <c r="Q468" t="s">
        <v>8317</v>
      </c>
      <c r="R468" s="9">
        <f t="shared" si="24"/>
        <v>41663.780300925922</v>
      </c>
      <c r="S468" s="9">
        <f t="shared" si="25"/>
        <v>41693.780300925922</v>
      </c>
      <c r="T468">
        <f t="shared" si="26"/>
        <v>2014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>ROUND(E469/D469*100,0)</f>
        <v>674</v>
      </c>
      <c r="O469">
        <f>IFERROR(ROUND(E469/L469,2),0)</f>
        <v>70.849999999999994</v>
      </c>
      <c r="P469" s="12" t="s">
        <v>8277</v>
      </c>
      <c r="Q469" t="s">
        <v>8278</v>
      </c>
      <c r="R469" s="9">
        <f t="shared" si="24"/>
        <v>41201.012083333335</v>
      </c>
      <c r="S469" s="9">
        <f t="shared" si="25"/>
        <v>41231.053749999999</v>
      </c>
      <c r="T469">
        <f t="shared" si="26"/>
        <v>2012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>ROUND(E470/D470*100,0)</f>
        <v>140</v>
      </c>
      <c r="O470">
        <f>IFERROR(ROUND(E470/L470,2),0)</f>
        <v>95.49</v>
      </c>
      <c r="P470" s="12" t="s">
        <v>8277</v>
      </c>
      <c r="Q470" t="s">
        <v>8278</v>
      </c>
      <c r="R470" s="9">
        <f t="shared" si="24"/>
        <v>41944.83898148148</v>
      </c>
      <c r="S470" s="9">
        <f t="shared" si="25"/>
        <v>42004.880648148144</v>
      </c>
      <c r="T470">
        <f t="shared" si="26"/>
        <v>2014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>ROUND(E471/D471*100,0)</f>
        <v>102</v>
      </c>
      <c r="O471">
        <f>IFERROR(ROUND(E471/L471,2),0)</f>
        <v>165.35</v>
      </c>
      <c r="P471" s="12" t="s">
        <v>8282</v>
      </c>
      <c r="Q471" t="s">
        <v>8283</v>
      </c>
      <c r="R471" s="9">
        <f t="shared" si="24"/>
        <v>42125.614895833336</v>
      </c>
      <c r="S471" s="9">
        <f t="shared" si="25"/>
        <v>42155.614895833336</v>
      </c>
      <c r="T471">
        <f t="shared" si="26"/>
        <v>2015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>ROUND(E472/D472*100,0)</f>
        <v>111</v>
      </c>
      <c r="O472">
        <f>IFERROR(ROUND(E472/L472,2),0)</f>
        <v>127.98</v>
      </c>
      <c r="P472" s="12" t="s">
        <v>8293</v>
      </c>
      <c r="Q472" t="s">
        <v>8297</v>
      </c>
      <c r="R472" s="9">
        <f t="shared" si="24"/>
        <v>40513.757569444446</v>
      </c>
      <c r="S472" s="9">
        <f t="shared" si="25"/>
        <v>40603.757569444446</v>
      </c>
      <c r="T472">
        <f t="shared" si="26"/>
        <v>2010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>ROUND(E473/D473*100,0)</f>
        <v>104</v>
      </c>
      <c r="O473">
        <f>IFERROR(ROUND(E473/L473,2),0)</f>
        <v>48.04</v>
      </c>
      <c r="P473" s="12" t="s">
        <v>8282</v>
      </c>
      <c r="Q473" t="s">
        <v>8283</v>
      </c>
      <c r="R473" s="9">
        <f t="shared" si="24"/>
        <v>42414.44332175926</v>
      </c>
      <c r="S473" s="9">
        <f t="shared" si="25"/>
        <v>42451.834027777775</v>
      </c>
      <c r="T473">
        <f t="shared" si="26"/>
        <v>2016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>ROUND(E474/D474*100,0)</f>
        <v>110</v>
      </c>
      <c r="O474">
        <f>IFERROR(ROUND(E474/L474,2),0)</f>
        <v>70</v>
      </c>
      <c r="P474" s="12" t="s">
        <v>8290</v>
      </c>
      <c r="Q474" t="s">
        <v>8291</v>
      </c>
      <c r="R474" s="9">
        <f t="shared" si="24"/>
        <v>42559.755671296298</v>
      </c>
      <c r="S474" s="9">
        <f t="shared" si="25"/>
        <v>42616.041666666672</v>
      </c>
      <c r="T474">
        <f t="shared" si="26"/>
        <v>2016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>ROUND(E475/D475*100,0)</f>
        <v>110</v>
      </c>
      <c r="O475">
        <f>IFERROR(ROUND(E475/L475,2),0)</f>
        <v>128.91</v>
      </c>
      <c r="P475" s="12" t="s">
        <v>8266</v>
      </c>
      <c r="Q475" t="s">
        <v>8267</v>
      </c>
      <c r="R475" s="9">
        <f t="shared" si="24"/>
        <v>42083.070590277777</v>
      </c>
      <c r="S475" s="9">
        <f t="shared" si="25"/>
        <v>42110.118055555555</v>
      </c>
      <c r="T475">
        <f t="shared" si="26"/>
        <v>2015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>ROUND(E476/D476*100,0)</f>
        <v>110</v>
      </c>
      <c r="O476">
        <f>IFERROR(ROUND(E476/L476,2),0)</f>
        <v>99.79</v>
      </c>
      <c r="P476" s="12" t="s">
        <v>8266</v>
      </c>
      <c r="Q476" t="s">
        <v>8268</v>
      </c>
      <c r="R476" s="9">
        <f t="shared" si="24"/>
        <v>42290.61855324074</v>
      </c>
      <c r="S476" s="9">
        <f t="shared" si="25"/>
        <v>42320.104861111111</v>
      </c>
      <c r="T476">
        <f t="shared" si="26"/>
        <v>2015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>ROUND(E477/D477*100,0)</f>
        <v>109</v>
      </c>
      <c r="O477">
        <f>IFERROR(ROUND(E477/L477,2),0)</f>
        <v>121.28</v>
      </c>
      <c r="P477" s="12" t="s">
        <v>8290</v>
      </c>
      <c r="Q477" t="s">
        <v>8291</v>
      </c>
      <c r="R477" s="9">
        <f t="shared" si="24"/>
        <v>41313.816249999996</v>
      </c>
      <c r="S477" s="9">
        <f t="shared" si="25"/>
        <v>41358.774583333332</v>
      </c>
      <c r="T477">
        <f t="shared" si="26"/>
        <v>2013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>ROUND(E478/D478*100,0)</f>
        <v>109</v>
      </c>
      <c r="O478">
        <f>IFERROR(ROUND(E478/L478,2),0)</f>
        <v>139.24</v>
      </c>
      <c r="P478" s="12" t="s">
        <v>8266</v>
      </c>
      <c r="Q478" t="s">
        <v>8268</v>
      </c>
      <c r="R478" s="9">
        <f t="shared" si="24"/>
        <v>42780.825706018513</v>
      </c>
      <c r="S478" s="9">
        <f t="shared" si="25"/>
        <v>42810.784039351856</v>
      </c>
      <c r="T478">
        <f>YEAR(R478)</f>
        <v>2017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>ROUND(E479/D479*100,0)</f>
        <v>108</v>
      </c>
      <c r="O479">
        <f>IFERROR(ROUND(E479/L479,2),0)</f>
        <v>90.18</v>
      </c>
      <c r="P479" s="12" t="s">
        <v>8277</v>
      </c>
      <c r="Q479" t="s">
        <v>8278</v>
      </c>
      <c r="R479" s="9">
        <f t="shared" si="24"/>
        <v>42138.684189814812</v>
      </c>
      <c r="S479" s="9">
        <f t="shared" si="25"/>
        <v>42168.684189814812</v>
      </c>
      <c r="T479">
        <f t="shared" ref="T479:T542" si="27">YEAR(R479)</f>
        <v>2015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>ROUND(E480/D480*100,0)</f>
        <v>295</v>
      </c>
      <c r="O480">
        <f>IFERROR(ROUND(E480/L480,2),0)</f>
        <v>92.1</v>
      </c>
      <c r="P480" s="12" t="s">
        <v>8293</v>
      </c>
      <c r="Q480" t="s">
        <v>8297</v>
      </c>
      <c r="R480" s="9">
        <f t="shared" si="24"/>
        <v>40587.085532407407</v>
      </c>
      <c r="S480" s="9">
        <f t="shared" si="25"/>
        <v>40636.043865740743</v>
      </c>
      <c r="T480">
        <f t="shared" si="27"/>
        <v>2011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>ROUND(E481/D481*100,0)</f>
        <v>108</v>
      </c>
      <c r="O481">
        <f>IFERROR(ROUND(E481/L481,2),0)</f>
        <v>462.86</v>
      </c>
      <c r="P481" s="12" t="s">
        <v>8282</v>
      </c>
      <c r="Q481" t="s">
        <v>8283</v>
      </c>
      <c r="R481" s="9">
        <f t="shared" si="24"/>
        <v>42420.74962962963</v>
      </c>
      <c r="S481" s="9">
        <f t="shared" si="25"/>
        <v>42450.707962962959</v>
      </c>
      <c r="T481">
        <f t="shared" si="27"/>
        <v>2016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>ROUND(E482/D482*100,0)</f>
        <v>101</v>
      </c>
      <c r="O482">
        <f>IFERROR(ROUND(E482/L482,2),0)</f>
        <v>39.92</v>
      </c>
      <c r="P482" s="12" t="s">
        <v>8282</v>
      </c>
      <c r="Q482" t="s">
        <v>8283</v>
      </c>
      <c r="R482" s="9">
        <f t="shared" si="24"/>
        <v>41809.385162037033</v>
      </c>
      <c r="S482" s="9">
        <f t="shared" si="25"/>
        <v>41839.385162037033</v>
      </c>
      <c r="T482">
        <f t="shared" si="27"/>
        <v>2014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>ROUND(E483/D483*100,0)</f>
        <v>108</v>
      </c>
      <c r="O483">
        <f>IFERROR(ROUND(E483/L483,2),0)</f>
        <v>117.85</v>
      </c>
      <c r="P483" s="12" t="s">
        <v>8290</v>
      </c>
      <c r="Q483" t="s">
        <v>8291</v>
      </c>
      <c r="R483" s="9">
        <f t="shared" si="24"/>
        <v>41354.708460648151</v>
      </c>
      <c r="S483" s="9">
        <f t="shared" si="25"/>
        <v>41399.708460648151</v>
      </c>
      <c r="T483">
        <f t="shared" si="27"/>
        <v>2013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>ROUND(E484/D484*100,0)</f>
        <v>107</v>
      </c>
      <c r="O484">
        <f>IFERROR(ROUND(E484/L484,2),0)</f>
        <v>81.63</v>
      </c>
      <c r="P484" s="12" t="s">
        <v>8290</v>
      </c>
      <c r="Q484" t="s">
        <v>8291</v>
      </c>
      <c r="R484" s="9">
        <f t="shared" si="24"/>
        <v>41082.564884259256</v>
      </c>
      <c r="S484" s="9">
        <f t="shared" si="25"/>
        <v>41097.564884259256</v>
      </c>
      <c r="T484">
        <f t="shared" si="27"/>
        <v>2012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>ROUND(E485/D485*100,0)</f>
        <v>114</v>
      </c>
      <c r="O485">
        <f>IFERROR(ROUND(E485/L485,2),0)</f>
        <v>68.11</v>
      </c>
      <c r="P485" s="12" t="s">
        <v>8285</v>
      </c>
      <c r="Q485" t="s">
        <v>8286</v>
      </c>
      <c r="R485" s="9">
        <f t="shared" si="24"/>
        <v>42675.487291666665</v>
      </c>
      <c r="S485" s="9">
        <f t="shared" si="25"/>
        <v>42706.291666666672</v>
      </c>
      <c r="T485">
        <f t="shared" si="27"/>
        <v>2016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>ROUND(E486/D486*100,0)</f>
        <v>159</v>
      </c>
      <c r="O486">
        <f>IFERROR(ROUND(E486/L486,2),0)</f>
        <v>77.33</v>
      </c>
      <c r="P486" s="12" t="s">
        <v>8277</v>
      </c>
      <c r="Q486" t="s">
        <v>8305</v>
      </c>
      <c r="R486" s="9">
        <f t="shared" si="24"/>
        <v>42235.764340277776</v>
      </c>
      <c r="S486" s="9">
        <f t="shared" si="25"/>
        <v>42272.875</v>
      </c>
      <c r="T486">
        <f t="shared" si="27"/>
        <v>2015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>ROUND(E487/D487*100,0)</f>
        <v>106</v>
      </c>
      <c r="O487">
        <f>IFERROR(ROUND(E487/L487,2),0)</f>
        <v>38.54</v>
      </c>
      <c r="P487" s="12" t="s">
        <v>8293</v>
      </c>
      <c r="Q487" t="s">
        <v>8297</v>
      </c>
      <c r="R487" s="9">
        <f t="shared" si="24"/>
        <v>41121.561886574076</v>
      </c>
      <c r="S487" s="9">
        <f t="shared" si="25"/>
        <v>41156.561886574076</v>
      </c>
      <c r="T487">
        <f t="shared" si="27"/>
        <v>2012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>ROUND(E488/D488*100,0)</f>
        <v>636</v>
      </c>
      <c r="O488">
        <f>IFERROR(ROUND(E488/L488,2),0)</f>
        <v>94.1</v>
      </c>
      <c r="P488" s="12" t="s">
        <v>8285</v>
      </c>
      <c r="Q488" t="s">
        <v>8286</v>
      </c>
      <c r="R488" s="9">
        <f t="shared" si="24"/>
        <v>42505.936678240745</v>
      </c>
      <c r="S488" s="9">
        <f t="shared" si="25"/>
        <v>42540.958333333328</v>
      </c>
      <c r="T488">
        <f t="shared" si="27"/>
        <v>2016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>ROUND(E489/D489*100,0)</f>
        <v>40</v>
      </c>
      <c r="O489">
        <f>IFERROR(ROUND(E489/L489,2),0)</f>
        <v>152.41</v>
      </c>
      <c r="P489" s="12" t="s">
        <v>8277</v>
      </c>
      <c r="Q489" t="s">
        <v>8279</v>
      </c>
      <c r="R489" s="9">
        <f t="shared" si="24"/>
        <v>42747.194502314815</v>
      </c>
      <c r="S489" s="9">
        <f t="shared" si="25"/>
        <v>42807.152835648143</v>
      </c>
      <c r="T489">
        <f t="shared" si="27"/>
        <v>2017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>
        <v>1443812461</v>
      </c>
      <c r="K490" t="b">
        <v>1</v>
      </c>
      <c r="L490">
        <v>77</v>
      </c>
      <c r="M490" t="b">
        <v>1</v>
      </c>
      <c r="N490">
        <f>ROUND(E490/D490*100,0)</f>
        <v>105</v>
      </c>
      <c r="O490">
        <f>IFERROR(ROUND(E490/L490,2),0)</f>
        <v>205.3</v>
      </c>
      <c r="P490" s="12" t="s">
        <v>8277</v>
      </c>
      <c r="Q490" t="s">
        <v>8284</v>
      </c>
      <c r="R490" s="9">
        <f t="shared" si="24"/>
        <v>42279.792372685188</v>
      </c>
      <c r="S490" s="9">
        <f t="shared" si="25"/>
        <v>42339.834039351852</v>
      </c>
      <c r="T490">
        <f t="shared" si="27"/>
        <v>2015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>ROUND(E491/D491*100,0)</f>
        <v>105</v>
      </c>
      <c r="O491">
        <f>IFERROR(ROUND(E491/L491,2),0)</f>
        <v>63.23</v>
      </c>
      <c r="P491" s="12" t="s">
        <v>8266</v>
      </c>
      <c r="Q491" t="s">
        <v>8267</v>
      </c>
      <c r="R491" s="9">
        <f t="shared" si="24"/>
        <v>42724.665173611109</v>
      </c>
      <c r="S491" s="9">
        <f t="shared" si="25"/>
        <v>42754.665173611109</v>
      </c>
      <c r="T491">
        <f t="shared" si="27"/>
        <v>2016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>ROUND(E492/D492*100,0)</f>
        <v>524</v>
      </c>
      <c r="O492">
        <f>IFERROR(ROUND(E492/L492,2),0)</f>
        <v>44.17</v>
      </c>
      <c r="P492" s="12" t="s">
        <v>8285</v>
      </c>
      <c r="Q492" t="s">
        <v>8286</v>
      </c>
      <c r="R492" s="9">
        <f t="shared" si="24"/>
        <v>41879.900752314818</v>
      </c>
      <c r="S492" s="9">
        <f t="shared" si="25"/>
        <v>41914.900752314818</v>
      </c>
      <c r="T492">
        <f t="shared" si="27"/>
        <v>2014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>ROUND(E493/D493*100,0)</f>
        <v>105</v>
      </c>
      <c r="O493">
        <f>IFERROR(ROUND(E493/L493,2),0)</f>
        <v>67.77</v>
      </c>
      <c r="P493" s="12" t="s">
        <v>8290</v>
      </c>
      <c r="Q493" t="s">
        <v>8291</v>
      </c>
      <c r="R493" s="9">
        <f t="shared" si="24"/>
        <v>41550.456412037034</v>
      </c>
      <c r="S493" s="9">
        <f t="shared" si="25"/>
        <v>41580.456412037034</v>
      </c>
      <c r="T493">
        <f t="shared" si="27"/>
        <v>2013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>ROUND(E494/D494*100,0)</f>
        <v>101</v>
      </c>
      <c r="O494">
        <f>IFERROR(ROUND(E494/L494,2),0)</f>
        <v>54.91</v>
      </c>
      <c r="P494" s="12" t="s">
        <v>8266</v>
      </c>
      <c r="Q494" t="s">
        <v>8268</v>
      </c>
      <c r="R494" s="9">
        <f t="shared" si="24"/>
        <v>42400.704537037032</v>
      </c>
      <c r="S494" s="9">
        <f t="shared" si="25"/>
        <v>42444.875</v>
      </c>
      <c r="T494">
        <f t="shared" si="27"/>
        <v>2016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>
        <v>1443036470</v>
      </c>
      <c r="K495" t="b">
        <v>0</v>
      </c>
      <c r="L495">
        <v>48</v>
      </c>
      <c r="M495" t="b">
        <v>1</v>
      </c>
      <c r="N495">
        <f>ROUND(E495/D495*100,0)</f>
        <v>105</v>
      </c>
      <c r="O495">
        <f>IFERROR(ROUND(E495/L495,2),0)</f>
        <v>327.08</v>
      </c>
      <c r="P495" s="12" t="s">
        <v>8266</v>
      </c>
      <c r="Q495" t="s">
        <v>8268</v>
      </c>
      <c r="R495" s="9">
        <f t="shared" si="24"/>
        <v>42270.810995370368</v>
      </c>
      <c r="S495" s="9">
        <f t="shared" si="25"/>
        <v>42309.958333333328</v>
      </c>
      <c r="T495">
        <f t="shared" si="27"/>
        <v>2015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>ROUND(E496/D496*100,0)</f>
        <v>157</v>
      </c>
      <c r="O496">
        <f>IFERROR(ROUND(E496/L496,2),0)</f>
        <v>146.69</v>
      </c>
      <c r="P496" s="12" t="s">
        <v>8266</v>
      </c>
      <c r="Q496" t="s">
        <v>8267</v>
      </c>
      <c r="R496" s="9">
        <f t="shared" si="24"/>
        <v>42146.836215277777</v>
      </c>
      <c r="S496" s="9">
        <f t="shared" si="25"/>
        <v>42176.836215277777</v>
      </c>
      <c r="T496">
        <f t="shared" si="27"/>
        <v>2015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>ROUND(E497/D497*100,0)</f>
        <v>105</v>
      </c>
      <c r="O497">
        <f>IFERROR(ROUND(E497/L497,2),0)</f>
        <v>89.59</v>
      </c>
      <c r="P497" s="12" t="s">
        <v>8266</v>
      </c>
      <c r="Q497" t="s">
        <v>8268</v>
      </c>
      <c r="R497" s="9">
        <f t="shared" si="24"/>
        <v>42696.624444444446</v>
      </c>
      <c r="S497" s="9">
        <f t="shared" si="25"/>
        <v>42726.624444444446</v>
      </c>
      <c r="T497">
        <f t="shared" si="27"/>
        <v>2016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>ROUND(E498/D498*100,0)</f>
        <v>157</v>
      </c>
      <c r="O498">
        <f>IFERROR(ROUND(E498/L498,2),0)</f>
        <v>36.97</v>
      </c>
      <c r="P498" s="12" t="s">
        <v>8277</v>
      </c>
      <c r="Q498" t="s">
        <v>8278</v>
      </c>
      <c r="R498" s="9">
        <f t="shared" si="24"/>
        <v>41871.845601851855</v>
      </c>
      <c r="S498" s="9">
        <f t="shared" si="25"/>
        <v>41913</v>
      </c>
      <c r="T498">
        <f t="shared" si="27"/>
        <v>2014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>ROUND(E499/D499*100,0)</f>
        <v>112</v>
      </c>
      <c r="O499">
        <f>IFERROR(ROUND(E499/L499,2),0)</f>
        <v>75.98</v>
      </c>
      <c r="P499" s="12" t="s">
        <v>8282</v>
      </c>
      <c r="Q499" t="s">
        <v>8283</v>
      </c>
      <c r="R499" s="9">
        <f t="shared" si="24"/>
        <v>42296.583379629628</v>
      </c>
      <c r="S499" s="9">
        <f t="shared" si="25"/>
        <v>42326.625046296293</v>
      </c>
      <c r="T499">
        <f t="shared" si="27"/>
        <v>2015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>ROUND(E500/D500*100,0)</f>
        <v>112</v>
      </c>
      <c r="O500">
        <f>IFERROR(ROUND(E500/L500,2),0)</f>
        <v>85.05</v>
      </c>
      <c r="P500" s="12" t="s">
        <v>8293</v>
      </c>
      <c r="Q500" t="s">
        <v>8297</v>
      </c>
      <c r="R500" s="9">
        <f t="shared" si="24"/>
        <v>40963.613032407404</v>
      </c>
      <c r="S500" s="9">
        <f t="shared" si="25"/>
        <v>41006.207638888889</v>
      </c>
      <c r="T500">
        <f t="shared" si="27"/>
        <v>2012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>ROUND(E501/D501*100,0)</f>
        <v>104</v>
      </c>
      <c r="O501">
        <f>IFERROR(ROUND(E501/L501,2),0)</f>
        <v>78.03</v>
      </c>
      <c r="P501" s="12" t="s">
        <v>8293</v>
      </c>
      <c r="Q501" t="s">
        <v>8294</v>
      </c>
      <c r="R501" s="9">
        <f t="shared" si="24"/>
        <v>40079.725115740745</v>
      </c>
      <c r="S501" s="9">
        <f t="shared" si="25"/>
        <v>40156.76666666667</v>
      </c>
      <c r="T501">
        <f t="shared" si="27"/>
        <v>2009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>ROUND(E502/D502*100,0)</f>
        <v>104</v>
      </c>
      <c r="O502">
        <f>IFERROR(ROUND(E502/L502,2),0)</f>
        <v>135.63</v>
      </c>
      <c r="P502" s="12" t="s">
        <v>8266</v>
      </c>
      <c r="Q502" t="s">
        <v>8269</v>
      </c>
      <c r="R502" s="9">
        <f t="shared" si="24"/>
        <v>42425.735416666663</v>
      </c>
      <c r="S502" s="9">
        <f t="shared" si="25"/>
        <v>42455.693750000006</v>
      </c>
      <c r="T502">
        <f t="shared" si="27"/>
        <v>2016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>
        <v>1391005999</v>
      </c>
      <c r="K503" t="b">
        <v>0</v>
      </c>
      <c r="L503">
        <v>65</v>
      </c>
      <c r="M503" t="b">
        <v>1</v>
      </c>
      <c r="N503">
        <f>ROUND(E503/D503*100,0)</f>
        <v>104</v>
      </c>
      <c r="O503">
        <f>IFERROR(ROUND(E503/L503,2),0)</f>
        <v>239.94</v>
      </c>
      <c r="P503" s="12" t="s">
        <v>8290</v>
      </c>
      <c r="Q503" t="s">
        <v>8291</v>
      </c>
      <c r="R503" s="9">
        <f t="shared" si="24"/>
        <v>41668.606469907405</v>
      </c>
      <c r="S503" s="9">
        <f t="shared" si="25"/>
        <v>41698.606469907405</v>
      </c>
      <c r="T503">
        <f t="shared" si="27"/>
        <v>2014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>ROUND(E504/D504*100,0)</f>
        <v>156</v>
      </c>
      <c r="O504">
        <f>IFERROR(ROUND(E504/L504,2),0)</f>
        <v>117.23</v>
      </c>
      <c r="P504" s="12" t="s">
        <v>8293</v>
      </c>
      <c r="Q504" t="s">
        <v>8297</v>
      </c>
      <c r="R504" s="9">
        <f t="shared" si="24"/>
        <v>41164.859502314815</v>
      </c>
      <c r="S504" s="9">
        <f t="shared" si="25"/>
        <v>41194.859502314815</v>
      </c>
      <c r="T504">
        <f t="shared" si="27"/>
        <v>2012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>ROUND(E505/D505*100,0)</f>
        <v>104</v>
      </c>
      <c r="O505">
        <f>IFERROR(ROUND(E505/L505,2),0)</f>
        <v>111.18</v>
      </c>
      <c r="P505" s="12" t="s">
        <v>8282</v>
      </c>
      <c r="Q505" t="s">
        <v>8283</v>
      </c>
      <c r="R505" s="9">
        <f t="shared" si="24"/>
        <v>42211.628611111111</v>
      </c>
      <c r="S505" s="9">
        <f t="shared" si="25"/>
        <v>42241.628611111111</v>
      </c>
      <c r="T505">
        <f t="shared" si="27"/>
        <v>2015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>
        <v>1442536372</v>
      </c>
      <c r="K506" t="b">
        <v>0</v>
      </c>
      <c r="L506">
        <v>78</v>
      </c>
      <c r="M506" t="b">
        <v>1</v>
      </c>
      <c r="N506">
        <f>ROUND(E506/D506*100,0)</f>
        <v>104</v>
      </c>
      <c r="O506">
        <f>IFERROR(ROUND(E506/L506,2),0)</f>
        <v>199.17</v>
      </c>
      <c r="P506" s="12" t="s">
        <v>8266</v>
      </c>
      <c r="Q506" t="s">
        <v>8268</v>
      </c>
      <c r="R506" s="9">
        <f t="shared" si="24"/>
        <v>42265.022824074069</v>
      </c>
      <c r="S506" s="9">
        <f t="shared" si="25"/>
        <v>42285.022824074069</v>
      </c>
      <c r="T506">
        <f t="shared" si="27"/>
        <v>2015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>
        <v>1456246864</v>
      </c>
      <c r="K507" t="b">
        <v>0</v>
      </c>
      <c r="L507">
        <v>75</v>
      </c>
      <c r="M507" t="b">
        <v>1</v>
      </c>
      <c r="N507">
        <f>ROUND(E507/D507*100,0)</f>
        <v>155</v>
      </c>
      <c r="O507">
        <f>IFERROR(ROUND(E507/L507,2),0)</f>
        <v>207.07</v>
      </c>
      <c r="P507" s="12" t="s">
        <v>8282</v>
      </c>
      <c r="Q507" t="s">
        <v>8283</v>
      </c>
      <c r="R507" s="9">
        <f t="shared" si="24"/>
        <v>42423.709074074075</v>
      </c>
      <c r="S507" s="9">
        <f t="shared" si="25"/>
        <v>42453.667407407411</v>
      </c>
      <c r="T507">
        <f t="shared" si="27"/>
        <v>2016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>
        <v>1443714800</v>
      </c>
      <c r="K508" t="b">
        <v>0</v>
      </c>
      <c r="L508">
        <v>89</v>
      </c>
      <c r="M508" t="b">
        <v>1</v>
      </c>
      <c r="N508">
        <f>ROUND(E508/D508*100,0)</f>
        <v>172</v>
      </c>
      <c r="O508">
        <f>IFERROR(ROUND(E508/L508,2),0)</f>
        <v>174.21</v>
      </c>
      <c r="P508" s="12" t="s">
        <v>8282</v>
      </c>
      <c r="Q508" t="s">
        <v>8283</v>
      </c>
      <c r="R508" s="9">
        <f t="shared" si="24"/>
        <v>42278.662037037036</v>
      </c>
      <c r="S508" s="9">
        <f t="shared" si="25"/>
        <v>42309.125</v>
      </c>
      <c r="T508">
        <f t="shared" si="27"/>
        <v>2015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>ROUND(E509/D509*100,0)</f>
        <v>103</v>
      </c>
      <c r="O509">
        <f>IFERROR(ROUND(E509/L509,2),0)</f>
        <v>85.53</v>
      </c>
      <c r="P509" s="12" t="s">
        <v>8266</v>
      </c>
      <c r="Q509" t="s">
        <v>8268</v>
      </c>
      <c r="R509" s="9">
        <f t="shared" si="24"/>
        <v>42522.347812499997</v>
      </c>
      <c r="S509" s="9">
        <f t="shared" si="25"/>
        <v>42552.347812499997</v>
      </c>
      <c r="T509">
        <f t="shared" si="27"/>
        <v>2016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>ROUND(E510/D510*100,0)</f>
        <v>154</v>
      </c>
      <c r="O510">
        <f>IFERROR(ROUND(E510/L510,2),0)</f>
        <v>106.5</v>
      </c>
      <c r="P510" s="12" t="s">
        <v>8266</v>
      </c>
      <c r="Q510" t="s">
        <v>8268</v>
      </c>
      <c r="R510" s="9">
        <f t="shared" si="24"/>
        <v>42284.500104166669</v>
      </c>
      <c r="S510" s="9">
        <f t="shared" si="25"/>
        <v>42314.541770833333</v>
      </c>
      <c r="T510">
        <f t="shared" si="27"/>
        <v>2015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>ROUND(E511/D511*100,0)</f>
        <v>119</v>
      </c>
      <c r="O511">
        <f>IFERROR(ROUND(E511/L511,2),0)</f>
        <v>61.5</v>
      </c>
      <c r="P511" s="12" t="s">
        <v>8290</v>
      </c>
      <c r="Q511" t="s">
        <v>8291</v>
      </c>
      <c r="R511" s="9">
        <f t="shared" si="24"/>
        <v>41312.737673611111</v>
      </c>
      <c r="S511" s="9">
        <f t="shared" si="25"/>
        <v>41352.696006944447</v>
      </c>
      <c r="T511">
        <f t="shared" si="27"/>
        <v>2013</v>
      </c>
    </row>
    <row r="512" spans="1:20" ht="43.5" x14ac:dyDescent="0.35">
      <c r="A512">
        <v>4039</v>
      </c>
      <c r="B512" s="3" t="s">
        <v>4035</v>
      </c>
      <c r="C512" s="3" t="s">
        <v>8143</v>
      </c>
      <c r="D512" s="6">
        <v>500</v>
      </c>
      <c r="E512" s="8">
        <v>300</v>
      </c>
      <c r="F512" t="s">
        <v>8220</v>
      </c>
      <c r="G512" t="s">
        <v>8223</v>
      </c>
      <c r="H512" t="s">
        <v>8245</v>
      </c>
      <c r="I512" s="11">
        <v>1448949540</v>
      </c>
      <c r="J512">
        <v>1446048367</v>
      </c>
      <c r="K512" t="b">
        <v>0</v>
      </c>
      <c r="L512">
        <v>5</v>
      </c>
      <c r="M512" t="b">
        <v>0</v>
      </c>
      <c r="N512">
        <f>ROUND(E512/D512*100,0)</f>
        <v>60</v>
      </c>
      <c r="O512">
        <f>IFERROR(ROUND(E512/L512,2),0)</f>
        <v>60</v>
      </c>
      <c r="P512" s="12" t="s">
        <v>8266</v>
      </c>
      <c r="Q512" t="s">
        <v>8268</v>
      </c>
      <c r="R512" s="9">
        <f t="shared" si="24"/>
        <v>42305.670914351853</v>
      </c>
      <c r="S512" s="9">
        <f t="shared" si="25"/>
        <v>42339.249305555553</v>
      </c>
      <c r="T512">
        <f t="shared" si="27"/>
        <v>2015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>ROUND(E513/D513*100,0)</f>
        <v>102</v>
      </c>
      <c r="O513">
        <f>IFERROR(ROUND(E513/L513,2),0)</f>
        <v>127.79</v>
      </c>
      <c r="P513" s="12" t="s">
        <v>8266</v>
      </c>
      <c r="Q513" t="s">
        <v>8268</v>
      </c>
      <c r="R513" s="9">
        <f t="shared" si="24"/>
        <v>42292.701053240744</v>
      </c>
      <c r="S513" s="9">
        <f t="shared" si="25"/>
        <v>42322.742719907401</v>
      </c>
      <c r="T513">
        <f t="shared" si="27"/>
        <v>2015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>ROUND(E514/D514*100,0)</f>
        <v>102</v>
      </c>
      <c r="O514">
        <f>IFERROR(ROUND(E514/L514,2),0)</f>
        <v>136.85</v>
      </c>
      <c r="P514" s="12" t="s">
        <v>8266</v>
      </c>
      <c r="Q514" t="s">
        <v>8268</v>
      </c>
      <c r="R514" s="9">
        <f t="shared" si="24"/>
        <v>42769.574999999997</v>
      </c>
      <c r="S514" s="9">
        <f t="shared" si="25"/>
        <v>42790.574999999997</v>
      </c>
      <c r="T514">
        <f t="shared" si="27"/>
        <v>2017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>ROUND(E515/D515*100,0)</f>
        <v>102</v>
      </c>
      <c r="O515">
        <f>IFERROR(ROUND(E515/L515,2),0)</f>
        <v>88.04</v>
      </c>
      <c r="P515" s="12" t="s">
        <v>8293</v>
      </c>
      <c r="Q515" t="s">
        <v>8297</v>
      </c>
      <c r="R515" s="9">
        <f t="shared" ref="R515:R578" si="28">(((J515/60)/60)/24)+DATE(1970,1,1)</f>
        <v>41388.021261574075</v>
      </c>
      <c r="S515" s="9">
        <f t="shared" ref="S515:S578" si="29">(((I515/60)/60)/24)+DATE(1970,1,1)</f>
        <v>41418.021261574075</v>
      </c>
      <c r="T515">
        <f t="shared" si="27"/>
        <v>2013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>ROUND(E516/D516*100,0)</f>
        <v>102</v>
      </c>
      <c r="O516">
        <f>IFERROR(ROUND(E516/L516,2),0)</f>
        <v>53.18</v>
      </c>
      <c r="P516" s="12" t="s">
        <v>8266</v>
      </c>
      <c r="Q516" t="s">
        <v>8268</v>
      </c>
      <c r="R516" s="9">
        <f t="shared" si="28"/>
        <v>42172.757638888885</v>
      </c>
      <c r="S516" s="9">
        <f t="shared" si="29"/>
        <v>42202.757638888885</v>
      </c>
      <c r="T516">
        <f t="shared" si="27"/>
        <v>2015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>
        <v>1427399962</v>
      </c>
      <c r="K517" t="b">
        <v>0</v>
      </c>
      <c r="L517">
        <v>69</v>
      </c>
      <c r="M517" t="b">
        <v>1</v>
      </c>
      <c r="N517">
        <f>ROUND(E517/D517*100,0)</f>
        <v>102</v>
      </c>
      <c r="O517">
        <f>IFERROR(ROUND(E517/L517,2),0)</f>
        <v>221.52</v>
      </c>
      <c r="P517" s="12" t="s">
        <v>8290</v>
      </c>
      <c r="Q517" t="s">
        <v>8298</v>
      </c>
      <c r="R517" s="9">
        <f t="shared" si="28"/>
        <v>42089.83289351852</v>
      </c>
      <c r="S517" s="9">
        <f t="shared" si="29"/>
        <v>42119.83289351852</v>
      </c>
      <c r="T517">
        <f t="shared" si="27"/>
        <v>2015</v>
      </c>
    </row>
    <row r="518" spans="1:20" ht="43.5" x14ac:dyDescent="0.35">
      <c r="A518">
        <v>2755</v>
      </c>
      <c r="B518" s="3" t="s">
        <v>2755</v>
      </c>
      <c r="C518" s="3" t="s">
        <v>6865</v>
      </c>
      <c r="D518" s="6">
        <v>500</v>
      </c>
      <c r="E518" s="8">
        <v>260</v>
      </c>
      <c r="F518" t="s">
        <v>8220</v>
      </c>
      <c r="G518" t="s">
        <v>8240</v>
      </c>
      <c r="H518" t="s">
        <v>8248</v>
      </c>
      <c r="I518" s="11">
        <v>1428519527</v>
      </c>
      <c r="J518">
        <v>1425927527</v>
      </c>
      <c r="K518" t="b">
        <v>0</v>
      </c>
      <c r="L518">
        <v>15</v>
      </c>
      <c r="M518" t="b">
        <v>0</v>
      </c>
      <c r="N518">
        <f>ROUND(E518/D518*100,0)</f>
        <v>52</v>
      </c>
      <c r="O518">
        <f>IFERROR(ROUND(E518/L518,2),0)</f>
        <v>17.329999999999998</v>
      </c>
      <c r="P518" s="12" t="s">
        <v>8280</v>
      </c>
      <c r="Q518" t="s">
        <v>8321</v>
      </c>
      <c r="R518" s="9">
        <f t="shared" si="28"/>
        <v>42072.790821759263</v>
      </c>
      <c r="S518" s="9">
        <f t="shared" si="29"/>
        <v>42102.790821759263</v>
      </c>
      <c r="T518">
        <f t="shared" si="27"/>
        <v>2015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>ROUND(E519/D519*100,0)</f>
        <v>305</v>
      </c>
      <c r="O519">
        <f>IFERROR(ROUND(E519/L519,2),0)</f>
        <v>68.489999999999995</v>
      </c>
      <c r="P519" s="12" t="s">
        <v>8290</v>
      </c>
      <c r="Q519" t="s">
        <v>8291</v>
      </c>
      <c r="R519" s="9">
        <f t="shared" si="28"/>
        <v>40480.363483796296</v>
      </c>
      <c r="S519" s="9">
        <f t="shared" si="29"/>
        <v>40530.405150462961</v>
      </c>
      <c r="T519">
        <f t="shared" si="27"/>
        <v>2010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>ROUND(E520/D520*100,0)</f>
        <v>102</v>
      </c>
      <c r="O520">
        <f>IFERROR(ROUND(E520/L520,2),0)</f>
        <v>125.12</v>
      </c>
      <c r="P520" s="12" t="s">
        <v>8266</v>
      </c>
      <c r="Q520" t="s">
        <v>8268</v>
      </c>
      <c r="R520" s="9">
        <f t="shared" si="28"/>
        <v>42567.840069444443</v>
      </c>
      <c r="S520" s="9">
        <f t="shared" si="29"/>
        <v>42597.840069444443</v>
      </c>
      <c r="T520">
        <f t="shared" si="27"/>
        <v>2016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>ROUND(E521/D521*100,0)</f>
        <v>102</v>
      </c>
      <c r="O521">
        <f>IFERROR(ROUND(E521/L521,2),0)</f>
        <v>149.31</v>
      </c>
      <c r="P521" s="12" t="s">
        <v>8288</v>
      </c>
      <c r="Q521" t="s">
        <v>8289</v>
      </c>
      <c r="R521" s="9">
        <f t="shared" si="28"/>
        <v>41902.07240740741</v>
      </c>
      <c r="S521" s="9">
        <f t="shared" si="29"/>
        <v>41940.132638888892</v>
      </c>
      <c r="T521">
        <f t="shared" si="27"/>
        <v>2014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>ROUND(E522/D522*100,0)</f>
        <v>102</v>
      </c>
      <c r="O522">
        <f>IFERROR(ROUND(E522/L522,2),0)</f>
        <v>67.39</v>
      </c>
      <c r="P522" s="12" t="s">
        <v>8293</v>
      </c>
      <c r="Q522" t="s">
        <v>8297</v>
      </c>
      <c r="R522" s="9">
        <f t="shared" si="28"/>
        <v>41664.684108796297</v>
      </c>
      <c r="S522" s="9">
        <f t="shared" si="29"/>
        <v>41694.684108796297</v>
      </c>
      <c r="T522">
        <f t="shared" si="27"/>
        <v>2014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>ROUND(E523/D523*100,0)</f>
        <v>101</v>
      </c>
      <c r="O523">
        <f>IFERROR(ROUND(E523/L523,2),0)</f>
        <v>44.67</v>
      </c>
      <c r="P523" s="12" t="s">
        <v>8280</v>
      </c>
      <c r="Q523" t="s">
        <v>8281</v>
      </c>
      <c r="R523" s="9">
        <f t="shared" si="28"/>
        <v>41899.645300925928</v>
      </c>
      <c r="S523" s="9">
        <f t="shared" si="29"/>
        <v>41933</v>
      </c>
      <c r="T523">
        <f t="shared" si="27"/>
        <v>2014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>ROUND(E524/D524*100,0)</f>
        <v>101</v>
      </c>
      <c r="O524">
        <f>IFERROR(ROUND(E524/L524,2),0)</f>
        <v>123.35</v>
      </c>
      <c r="P524" s="12" t="s">
        <v>8288</v>
      </c>
      <c r="Q524" t="s">
        <v>8289</v>
      </c>
      <c r="R524" s="9">
        <f t="shared" si="28"/>
        <v>41789.896805555552</v>
      </c>
      <c r="S524" s="9">
        <f t="shared" si="29"/>
        <v>41819.896805555552</v>
      </c>
      <c r="T524">
        <f t="shared" si="27"/>
        <v>2014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>
        <v>1486411204</v>
      </c>
      <c r="K525" t="b">
        <v>1</v>
      </c>
      <c r="L525">
        <v>59</v>
      </c>
      <c r="M525" t="b">
        <v>1</v>
      </c>
      <c r="N525">
        <f>ROUND(E525/D525*100,0)</f>
        <v>101</v>
      </c>
      <c r="O525">
        <f>IFERROR(ROUND(E525/L525,2),0)</f>
        <v>256.37</v>
      </c>
      <c r="P525" s="12" t="s">
        <v>8266</v>
      </c>
      <c r="Q525" t="s">
        <v>8268</v>
      </c>
      <c r="R525" s="9">
        <f t="shared" si="28"/>
        <v>42772.833379629628</v>
      </c>
      <c r="S525" s="9">
        <f t="shared" si="29"/>
        <v>42806.875</v>
      </c>
      <c r="T525">
        <f t="shared" si="27"/>
        <v>2017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>
        <v>1460574263</v>
      </c>
      <c r="K526" t="b">
        <v>0</v>
      </c>
      <c r="L526">
        <v>60</v>
      </c>
      <c r="M526" t="b">
        <v>1</v>
      </c>
      <c r="N526">
        <f>ROUND(E526/D526*100,0)</f>
        <v>302</v>
      </c>
      <c r="O526">
        <f>IFERROR(ROUND(E526/L526,2),0)</f>
        <v>252.02</v>
      </c>
      <c r="P526" s="12" t="s">
        <v>8266</v>
      </c>
      <c r="Q526" t="s">
        <v>8268</v>
      </c>
      <c r="R526" s="9">
        <f t="shared" si="28"/>
        <v>42473.794710648144</v>
      </c>
      <c r="S526" s="9">
        <f t="shared" si="29"/>
        <v>42503.794710648144</v>
      </c>
      <c r="T526">
        <f t="shared" si="27"/>
        <v>2016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>ROUND(E527/D527*100,0)</f>
        <v>101</v>
      </c>
      <c r="O527">
        <f>IFERROR(ROUND(E527/L527,2),0)</f>
        <v>97.99</v>
      </c>
      <c r="P527" s="12" t="s">
        <v>8293</v>
      </c>
      <c r="Q527" t="s">
        <v>8297</v>
      </c>
      <c r="R527" s="9">
        <f t="shared" si="28"/>
        <v>40869.675173611111</v>
      </c>
      <c r="S527" s="9">
        <f t="shared" si="29"/>
        <v>40929.342361111114</v>
      </c>
      <c r="T527">
        <f t="shared" si="27"/>
        <v>2011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>
        <v>1407784586</v>
      </c>
      <c r="K528" t="b">
        <v>0</v>
      </c>
      <c r="L528">
        <v>58</v>
      </c>
      <c r="M528" t="b">
        <v>1</v>
      </c>
      <c r="N528">
        <f>ROUND(E528/D528*100,0)</f>
        <v>191</v>
      </c>
      <c r="O528">
        <f>IFERROR(ROUND(E528/L528,2),0)</f>
        <v>259.95</v>
      </c>
      <c r="P528" s="12" t="s">
        <v>8266</v>
      </c>
      <c r="Q528" t="s">
        <v>8267</v>
      </c>
      <c r="R528" s="9">
        <f t="shared" si="28"/>
        <v>41862.803078703706</v>
      </c>
      <c r="S528" s="9">
        <f t="shared" si="29"/>
        <v>41892.202777777777</v>
      </c>
      <c r="T528">
        <f t="shared" si="27"/>
        <v>2014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>ROUND(E529/D529*100,0)</f>
        <v>537</v>
      </c>
      <c r="O529">
        <f>IFERROR(ROUND(E529/L529,2),0)</f>
        <v>22.12</v>
      </c>
      <c r="P529" s="12" t="s">
        <v>8285</v>
      </c>
      <c r="Q529" t="s">
        <v>8286</v>
      </c>
      <c r="R529" s="9">
        <f t="shared" si="28"/>
        <v>42371.617164351846</v>
      </c>
      <c r="S529" s="9">
        <f t="shared" si="29"/>
        <v>42401.617164351846</v>
      </c>
      <c r="T529">
        <f t="shared" si="27"/>
        <v>2016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>ROUND(E530/D530*100,0)</f>
        <v>113</v>
      </c>
      <c r="O530">
        <f>IFERROR(ROUND(E530/L530,2),0)</f>
        <v>73.02</v>
      </c>
      <c r="P530" s="12" t="s">
        <v>8290</v>
      </c>
      <c r="Q530" t="s">
        <v>8291</v>
      </c>
      <c r="R530" s="9">
        <f t="shared" si="28"/>
        <v>40862.492939814816</v>
      </c>
      <c r="S530" s="9">
        <f t="shared" si="29"/>
        <v>40897.492939814816</v>
      </c>
      <c r="T530">
        <f t="shared" si="27"/>
        <v>2011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>ROUND(E531/D531*100,0)</f>
        <v>143</v>
      </c>
      <c r="O531">
        <f>IFERROR(ROUND(E531/L531,2),0)</f>
        <v>185.48</v>
      </c>
      <c r="P531" s="12" t="s">
        <v>8290</v>
      </c>
      <c r="Q531" t="s">
        <v>8298</v>
      </c>
      <c r="R531" s="9">
        <f t="shared" si="28"/>
        <v>42766.600497685184</v>
      </c>
      <c r="S531" s="9">
        <f t="shared" si="29"/>
        <v>42796.600497685184</v>
      </c>
      <c r="T531">
        <f t="shared" si="27"/>
        <v>2017</v>
      </c>
    </row>
    <row r="532" spans="1:20" ht="58" x14ac:dyDescent="0.35">
      <c r="A532">
        <v>1919</v>
      </c>
      <c r="B532" s="3" t="s">
        <v>1920</v>
      </c>
      <c r="C532" s="3" t="s">
        <v>6029</v>
      </c>
      <c r="D532" s="6">
        <v>500</v>
      </c>
      <c r="E532" s="8">
        <v>237</v>
      </c>
      <c r="F532" t="s">
        <v>8220</v>
      </c>
      <c r="G532" t="s">
        <v>8223</v>
      </c>
      <c r="H532" t="s">
        <v>8245</v>
      </c>
      <c r="I532" s="11">
        <v>1432069249</v>
      </c>
      <c r="J532">
        <v>1429477249</v>
      </c>
      <c r="K532" t="b">
        <v>0</v>
      </c>
      <c r="L532">
        <v>8</v>
      </c>
      <c r="M532" t="b">
        <v>0</v>
      </c>
      <c r="N532">
        <f>ROUND(E532/D532*100,0)</f>
        <v>47</v>
      </c>
      <c r="O532">
        <f>IFERROR(ROUND(E532/L532,2),0)</f>
        <v>29.63</v>
      </c>
      <c r="P532" s="12" t="s">
        <v>8277</v>
      </c>
      <c r="Q532" t="s">
        <v>8287</v>
      </c>
      <c r="R532" s="9">
        <f t="shared" si="28"/>
        <v>42113.875567129624</v>
      </c>
      <c r="S532" s="9">
        <f t="shared" si="29"/>
        <v>42143.875567129624</v>
      </c>
      <c r="T532">
        <f t="shared" si="27"/>
        <v>2015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>ROUND(E533/D533*100,0)</f>
        <v>145</v>
      </c>
      <c r="O533">
        <f>IFERROR(ROUND(E533/L533,2),0)</f>
        <v>70.790000000000006</v>
      </c>
      <c r="P533" s="12" t="s">
        <v>8293</v>
      </c>
      <c r="Q533" t="s">
        <v>8297</v>
      </c>
      <c r="R533" s="9">
        <f t="shared" si="28"/>
        <v>41053.80846064815</v>
      </c>
      <c r="S533" s="9">
        <f t="shared" si="29"/>
        <v>41074.80846064815</v>
      </c>
      <c r="T533">
        <f t="shared" si="27"/>
        <v>2012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>
        <v>1400263525</v>
      </c>
      <c r="K534" t="b">
        <v>1</v>
      </c>
      <c r="L534">
        <v>72</v>
      </c>
      <c r="M534" t="b">
        <v>1</v>
      </c>
      <c r="N534">
        <f>ROUND(E534/D534*100,0)</f>
        <v>111</v>
      </c>
      <c r="O534">
        <f>IFERROR(ROUND(E534/L534,2),0)</f>
        <v>200.69</v>
      </c>
      <c r="P534" s="12" t="s">
        <v>8266</v>
      </c>
      <c r="Q534" t="s">
        <v>8268</v>
      </c>
      <c r="R534" s="9">
        <f t="shared" si="28"/>
        <v>41775.753761574073</v>
      </c>
      <c r="S534" s="9">
        <f t="shared" si="29"/>
        <v>41805.753761574073</v>
      </c>
      <c r="T534">
        <f t="shared" si="27"/>
        <v>2014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>ROUND(E535/D535*100,0)</f>
        <v>144</v>
      </c>
      <c r="O535">
        <f>IFERROR(ROUND(E535/L535,2),0)</f>
        <v>92.55</v>
      </c>
      <c r="P535" s="12" t="s">
        <v>8293</v>
      </c>
      <c r="Q535" t="s">
        <v>8297</v>
      </c>
      <c r="R535" s="9">
        <f t="shared" si="28"/>
        <v>41276.047905092593</v>
      </c>
      <c r="S535" s="9">
        <f t="shared" si="29"/>
        <v>41306.047905092593</v>
      </c>
      <c r="T535">
        <f t="shared" si="27"/>
        <v>2013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>ROUND(E536/D536*100,0)</f>
        <v>11</v>
      </c>
      <c r="O536">
        <f>IFERROR(ROUND(E536/L536,2),0)</f>
        <v>51.82</v>
      </c>
      <c r="P536" s="12" t="s">
        <v>8277</v>
      </c>
      <c r="Q536" t="s">
        <v>8279</v>
      </c>
      <c r="R536" s="9">
        <f t="shared" si="28"/>
        <v>42410.774155092593</v>
      </c>
      <c r="S536" s="9">
        <f t="shared" si="29"/>
        <v>42440.774155092593</v>
      </c>
      <c r="T536">
        <f t="shared" si="27"/>
        <v>2016</v>
      </c>
    </row>
    <row r="537" spans="1:20" ht="58" x14ac:dyDescent="0.35">
      <c r="A537">
        <v>886</v>
      </c>
      <c r="B537" s="3" t="s">
        <v>887</v>
      </c>
      <c r="C537" s="3" t="s">
        <v>4996</v>
      </c>
      <c r="D537" s="6">
        <v>500</v>
      </c>
      <c r="E537" s="8">
        <v>205</v>
      </c>
      <c r="F537" t="s">
        <v>8220</v>
      </c>
      <c r="G537" t="s">
        <v>8223</v>
      </c>
      <c r="H537" t="s">
        <v>8245</v>
      </c>
      <c r="I537" s="11">
        <v>1473972813</v>
      </c>
      <c r="J537">
        <v>1471812813</v>
      </c>
      <c r="K537" t="b">
        <v>0</v>
      </c>
      <c r="L537">
        <v>7</v>
      </c>
      <c r="M537" t="b">
        <v>0</v>
      </c>
      <c r="N537">
        <f>ROUND(E537/D537*100,0)</f>
        <v>41</v>
      </c>
      <c r="O537">
        <f>IFERROR(ROUND(E537/L537,2),0)</f>
        <v>29.29</v>
      </c>
      <c r="P537" s="12" t="s">
        <v>8293</v>
      </c>
      <c r="Q537" t="s">
        <v>8294</v>
      </c>
      <c r="R537" s="9">
        <f t="shared" si="28"/>
        <v>42603.870520833334</v>
      </c>
      <c r="S537" s="9">
        <f t="shared" si="29"/>
        <v>42628.870520833334</v>
      </c>
      <c r="T537">
        <f t="shared" si="27"/>
        <v>2016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>ROUND(E538/D538*100,0)</f>
        <v>118</v>
      </c>
      <c r="O538">
        <f>IFERROR(ROUND(E538/L538,2),0)</f>
        <v>97.19</v>
      </c>
      <c r="P538" s="12" t="s">
        <v>8277</v>
      </c>
      <c r="Q538" t="s">
        <v>8278</v>
      </c>
      <c r="R538" s="9">
        <f t="shared" si="28"/>
        <v>41389.808194444442</v>
      </c>
      <c r="S538" s="9">
        <f t="shared" si="29"/>
        <v>41422</v>
      </c>
      <c r="T538">
        <f t="shared" si="27"/>
        <v>2013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>ROUND(E539/D539*100,0)</f>
        <v>283</v>
      </c>
      <c r="O539">
        <f>IFERROR(ROUND(E539/L539,2),0)</f>
        <v>49.88</v>
      </c>
      <c r="P539" s="12" t="s">
        <v>8290</v>
      </c>
      <c r="Q539" t="s">
        <v>8291</v>
      </c>
      <c r="R539" s="9">
        <f t="shared" si="28"/>
        <v>41330.038784722223</v>
      </c>
      <c r="S539" s="9">
        <f t="shared" si="29"/>
        <v>41359.997118055559</v>
      </c>
      <c r="T539">
        <f t="shared" si="27"/>
        <v>2013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>ROUND(E540/D540*100,0)</f>
        <v>128</v>
      </c>
      <c r="O540">
        <f>IFERROR(ROUND(E540/L540,2),0)</f>
        <v>118.34</v>
      </c>
      <c r="P540" s="12" t="s">
        <v>8290</v>
      </c>
      <c r="Q540" t="s">
        <v>8298</v>
      </c>
      <c r="R540" s="9">
        <f t="shared" si="28"/>
        <v>42196.928668981483</v>
      </c>
      <c r="S540" s="9">
        <f t="shared" si="29"/>
        <v>42226.928668981483</v>
      </c>
      <c r="T540">
        <f t="shared" si="27"/>
        <v>2015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>ROUND(E541/D541*100,0)</f>
        <v>281</v>
      </c>
      <c r="O541">
        <f>IFERROR(ROUND(E541/L541,2),0)</f>
        <v>147.94999999999999</v>
      </c>
      <c r="P541" s="12" t="s">
        <v>8277</v>
      </c>
      <c r="Q541" t="s">
        <v>8278</v>
      </c>
      <c r="R541" s="9">
        <f t="shared" si="28"/>
        <v>41861.070567129631</v>
      </c>
      <c r="S541" s="9">
        <f t="shared" si="29"/>
        <v>41906.070567129631</v>
      </c>
      <c r="T541">
        <f t="shared" si="27"/>
        <v>2014</v>
      </c>
    </row>
    <row r="542" spans="1:20" ht="29" x14ac:dyDescent="0.3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 s="11">
        <v>1379708247</v>
      </c>
      <c r="J542">
        <v>1377116247</v>
      </c>
      <c r="K542" t="b">
        <v>1</v>
      </c>
      <c r="L542">
        <v>182</v>
      </c>
      <c r="M542" t="b">
        <v>1</v>
      </c>
      <c r="N542">
        <f>ROUND(E542/D542*100,0)</f>
        <v>117</v>
      </c>
      <c r="O542">
        <f>IFERROR(ROUND(E542/L542,2),0)</f>
        <v>76.92</v>
      </c>
      <c r="P542" s="12" t="s">
        <v>8293</v>
      </c>
      <c r="Q542" t="s">
        <v>8297</v>
      </c>
      <c r="R542" s="9">
        <f t="shared" si="28"/>
        <v>41507.845451388886</v>
      </c>
      <c r="S542" s="9">
        <f t="shared" si="29"/>
        <v>41537.845451388886</v>
      </c>
      <c r="T542">
        <f t="shared" si="27"/>
        <v>2013</v>
      </c>
    </row>
    <row r="543" spans="1:20" ht="43.5" x14ac:dyDescent="0.35">
      <c r="A543">
        <v>1549</v>
      </c>
      <c r="B543" s="3" t="s">
        <v>1550</v>
      </c>
      <c r="C543" s="3" t="s">
        <v>5659</v>
      </c>
      <c r="D543" s="6">
        <v>500</v>
      </c>
      <c r="E543" s="8">
        <v>170</v>
      </c>
      <c r="F543" t="s">
        <v>8220</v>
      </c>
      <c r="G543" t="s">
        <v>8223</v>
      </c>
      <c r="H543" t="s">
        <v>8245</v>
      </c>
      <c r="I543" s="11">
        <v>1446524159</v>
      </c>
      <c r="J543">
        <v>1443928559</v>
      </c>
      <c r="K543" t="b">
        <v>0</v>
      </c>
      <c r="L543">
        <v>6</v>
      </c>
      <c r="M543" t="b">
        <v>0</v>
      </c>
      <c r="N543">
        <f>ROUND(E543/D543*100,0)</f>
        <v>34</v>
      </c>
      <c r="O543">
        <f>IFERROR(ROUND(E543/L543,2),0)</f>
        <v>28.33</v>
      </c>
      <c r="P543" s="12" t="s">
        <v>8282</v>
      </c>
      <c r="Q543" t="s">
        <v>8320</v>
      </c>
      <c r="R543" s="9">
        <f t="shared" si="28"/>
        <v>42281.136099537034</v>
      </c>
      <c r="S543" s="9">
        <f t="shared" si="29"/>
        <v>42311.177766203706</v>
      </c>
      <c r="T543">
        <f t="shared" ref="T543:T606" si="30">YEAR(R543)</f>
        <v>2015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>ROUND(E544/D544*100,0)</f>
        <v>111</v>
      </c>
      <c r="O544">
        <f>IFERROR(ROUND(E544/L544,2),0)</f>
        <v>73.36</v>
      </c>
      <c r="P544" s="12" t="s">
        <v>8293</v>
      </c>
      <c r="Q544" t="s">
        <v>8297</v>
      </c>
      <c r="R544" s="9">
        <f t="shared" si="28"/>
        <v>41682.099189814813</v>
      </c>
      <c r="S544" s="9">
        <f t="shared" si="29"/>
        <v>41722.057523148149</v>
      </c>
      <c r="T544">
        <f t="shared" si="30"/>
        <v>2014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>ROUND(E545/D545*100,0)</f>
        <v>347</v>
      </c>
      <c r="O545">
        <f>IFERROR(ROUND(E545/L545,2),0)</f>
        <v>29.31</v>
      </c>
      <c r="P545" s="12" t="s">
        <v>8277</v>
      </c>
      <c r="Q545" t="s">
        <v>8278</v>
      </c>
      <c r="R545" s="9">
        <f t="shared" si="28"/>
        <v>41438.899594907409</v>
      </c>
      <c r="S545" s="9">
        <f t="shared" si="29"/>
        <v>41468.899594907409</v>
      </c>
      <c r="T545">
        <f t="shared" si="30"/>
        <v>2013</v>
      </c>
    </row>
    <row r="546" spans="1:20" ht="43.5" x14ac:dyDescent="0.35">
      <c r="A546">
        <v>2747</v>
      </c>
      <c r="B546" s="3" t="s">
        <v>2747</v>
      </c>
      <c r="C546" s="3" t="s">
        <v>6857</v>
      </c>
      <c r="D546" s="6">
        <v>500</v>
      </c>
      <c r="E546" s="8">
        <v>140</v>
      </c>
      <c r="F546" t="s">
        <v>8220</v>
      </c>
      <c r="G546" t="s">
        <v>8223</v>
      </c>
      <c r="H546" t="s">
        <v>8245</v>
      </c>
      <c r="I546" s="11">
        <v>1339816200</v>
      </c>
      <c r="J546">
        <v>1337095997</v>
      </c>
      <c r="K546" t="b">
        <v>0</v>
      </c>
      <c r="L546">
        <v>4</v>
      </c>
      <c r="M546" t="b">
        <v>0</v>
      </c>
      <c r="N546">
        <f>ROUND(E546/D546*100,0)</f>
        <v>28</v>
      </c>
      <c r="O546">
        <f>IFERROR(ROUND(E546/L546,2),0)</f>
        <v>35</v>
      </c>
      <c r="P546" s="12" t="s">
        <v>8280</v>
      </c>
      <c r="Q546" t="s">
        <v>8321</v>
      </c>
      <c r="R546" s="9">
        <f t="shared" si="28"/>
        <v>41044.64811342593</v>
      </c>
      <c r="S546" s="9">
        <f t="shared" si="29"/>
        <v>41076.131944444445</v>
      </c>
      <c r="T546">
        <f t="shared" si="30"/>
        <v>2012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>ROUND(E547/D547*100,0)</f>
        <v>114</v>
      </c>
      <c r="O547">
        <f>IFERROR(ROUND(E547/L547,2),0)</f>
        <v>103.22</v>
      </c>
      <c r="P547" s="12" t="s">
        <v>8290</v>
      </c>
      <c r="Q547" t="s">
        <v>8291</v>
      </c>
      <c r="R547" s="9">
        <f t="shared" si="28"/>
        <v>42292.250787037032</v>
      </c>
      <c r="S547" s="9">
        <f t="shared" si="29"/>
        <v>42322.292361111111</v>
      </c>
      <c r="T547">
        <f t="shared" si="30"/>
        <v>2015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>ROUND(E548/D548*100,0)</f>
        <v>171</v>
      </c>
      <c r="O548">
        <f>IFERROR(ROUND(E548/L548,2),0)</f>
        <v>25.43</v>
      </c>
      <c r="P548" s="12" t="s">
        <v>8285</v>
      </c>
      <c r="Q548" t="s">
        <v>8286</v>
      </c>
      <c r="R548" s="9">
        <f t="shared" si="28"/>
        <v>41484.664247685185</v>
      </c>
      <c r="S548" s="9">
        <f t="shared" si="29"/>
        <v>41520.166666666664</v>
      </c>
      <c r="T548">
        <f t="shared" si="30"/>
        <v>2013</v>
      </c>
    </row>
    <row r="549" spans="1:20" ht="43.5" x14ac:dyDescent="0.35">
      <c r="A549">
        <v>4102</v>
      </c>
      <c r="B549" s="3" t="s">
        <v>4098</v>
      </c>
      <c r="C549" s="3" t="s">
        <v>8205</v>
      </c>
      <c r="D549" s="6">
        <v>500</v>
      </c>
      <c r="E549" s="8">
        <v>137</v>
      </c>
      <c r="F549" t="s">
        <v>8220</v>
      </c>
      <c r="G549" t="s">
        <v>8223</v>
      </c>
      <c r="H549" t="s">
        <v>8245</v>
      </c>
      <c r="I549" s="11">
        <v>1463343673</v>
      </c>
      <c r="J549">
        <v>1460751673</v>
      </c>
      <c r="K549" t="b">
        <v>0</v>
      </c>
      <c r="L549">
        <v>6</v>
      </c>
      <c r="M549" t="b">
        <v>0</v>
      </c>
      <c r="N549">
        <f>ROUND(E549/D549*100,0)</f>
        <v>27</v>
      </c>
      <c r="O549">
        <f>IFERROR(ROUND(E549/L549,2),0)</f>
        <v>22.83</v>
      </c>
      <c r="P549" s="12" t="s">
        <v>8266</v>
      </c>
      <c r="Q549" t="s">
        <v>8268</v>
      </c>
      <c r="R549" s="9">
        <f t="shared" si="28"/>
        <v>42475.848067129627</v>
      </c>
      <c r="S549" s="9">
        <f t="shared" si="29"/>
        <v>42505.848067129627</v>
      </c>
      <c r="T549">
        <f t="shared" si="30"/>
        <v>2016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>ROUND(E550/D550*100,0)</f>
        <v>109</v>
      </c>
      <c r="O550">
        <f>IFERROR(ROUND(E550/L550,2),0)</f>
        <v>103.68</v>
      </c>
      <c r="P550" s="12" t="s">
        <v>8293</v>
      </c>
      <c r="Q550" t="s">
        <v>8306</v>
      </c>
      <c r="R550" s="9">
        <f t="shared" si="28"/>
        <v>42269.967835648145</v>
      </c>
      <c r="S550" s="9">
        <f t="shared" si="29"/>
        <v>42290.967835648145</v>
      </c>
      <c r="T550">
        <f t="shared" si="30"/>
        <v>2015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>ROUND(E551/D551*100,0)</f>
        <v>136</v>
      </c>
      <c r="O551">
        <f>IFERROR(ROUND(E551/L551,2),0)</f>
        <v>59.97</v>
      </c>
      <c r="P551" s="12" t="s">
        <v>8280</v>
      </c>
      <c r="Q551" t="s">
        <v>8299</v>
      </c>
      <c r="R551" s="9">
        <f t="shared" si="28"/>
        <v>42200.578310185185</v>
      </c>
      <c r="S551" s="9">
        <f t="shared" si="29"/>
        <v>42252.165972222225</v>
      </c>
      <c r="T551">
        <f t="shared" si="30"/>
        <v>2015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>ROUND(E552/D552*100,0)</f>
        <v>1357</v>
      </c>
      <c r="O552">
        <f>IFERROR(ROUND(E552/L552,2),0)</f>
        <v>14.37</v>
      </c>
      <c r="P552" s="12" t="s">
        <v>8285</v>
      </c>
      <c r="Q552" t="s">
        <v>8286</v>
      </c>
      <c r="R552" s="9">
        <f t="shared" si="28"/>
        <v>42315.699490740735</v>
      </c>
      <c r="S552" s="9">
        <f t="shared" si="29"/>
        <v>42345.699490740735</v>
      </c>
      <c r="T552">
        <f t="shared" si="30"/>
        <v>2015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>
        <v>1458762544</v>
      </c>
      <c r="K553" t="b">
        <v>0</v>
      </c>
      <c r="L553">
        <v>96</v>
      </c>
      <c r="M553" t="b">
        <v>1</v>
      </c>
      <c r="N553">
        <f>ROUND(E553/D553*100,0)</f>
        <v>271</v>
      </c>
      <c r="O553">
        <f>IFERROR(ROUND(E553/L553,2),0)</f>
        <v>140.97999999999999</v>
      </c>
      <c r="P553" s="12" t="s">
        <v>8285</v>
      </c>
      <c r="Q553" t="s">
        <v>8286</v>
      </c>
      <c r="R553" s="9">
        <f t="shared" si="28"/>
        <v>42452.825740740736</v>
      </c>
      <c r="S553" s="9">
        <f t="shared" si="29"/>
        <v>42482.825740740736</v>
      </c>
      <c r="T553">
        <f t="shared" si="30"/>
        <v>2016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>ROUND(E554/D554*100,0)</f>
        <v>135</v>
      </c>
      <c r="O554">
        <f>IFERROR(ROUND(E554/L554,2),0)</f>
        <v>79.41</v>
      </c>
      <c r="P554" s="12" t="s">
        <v>8282</v>
      </c>
      <c r="Q554" t="s">
        <v>8283</v>
      </c>
      <c r="R554" s="9">
        <f t="shared" si="28"/>
        <v>42298.34783564815</v>
      </c>
      <c r="S554" s="9">
        <f t="shared" si="29"/>
        <v>42358.375</v>
      </c>
      <c r="T554">
        <f t="shared" si="30"/>
        <v>2015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>ROUND(E555/D555*100,0)</f>
        <v>154</v>
      </c>
      <c r="O555">
        <f>IFERROR(ROUND(E555/L555,2),0)</f>
        <v>70.58</v>
      </c>
      <c r="P555" s="12" t="s">
        <v>8293</v>
      </c>
      <c r="Q555" t="s">
        <v>8297</v>
      </c>
      <c r="R555" s="9">
        <f t="shared" si="28"/>
        <v>41600.538657407407</v>
      </c>
      <c r="S555" s="9">
        <f t="shared" si="29"/>
        <v>41645.538657407407</v>
      </c>
      <c r="T555">
        <f t="shared" si="30"/>
        <v>2013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>ROUND(E556/D556*100,0)</f>
        <v>105</v>
      </c>
      <c r="O556">
        <f>IFERROR(ROUND(E556/L556,2),0)</f>
        <v>78.66</v>
      </c>
      <c r="P556" s="12" t="s">
        <v>8290</v>
      </c>
      <c r="Q556" t="s">
        <v>8291</v>
      </c>
      <c r="R556" s="9">
        <f t="shared" si="28"/>
        <v>41079.877442129626</v>
      </c>
      <c r="S556" s="9">
        <f t="shared" si="29"/>
        <v>41109.877442129626</v>
      </c>
      <c r="T556">
        <f t="shared" si="30"/>
        <v>2012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>
        <v>1445363833</v>
      </c>
      <c r="K557" t="b">
        <v>0</v>
      </c>
      <c r="L557">
        <v>57</v>
      </c>
      <c r="M557" t="b">
        <v>1</v>
      </c>
      <c r="N557">
        <f>ROUND(E557/D557*100,0)</f>
        <v>103</v>
      </c>
      <c r="O557">
        <f>IFERROR(ROUND(E557/L557,2),0)</f>
        <v>234.79</v>
      </c>
      <c r="P557" s="12" t="s">
        <v>8282</v>
      </c>
      <c r="Q557" t="s">
        <v>8283</v>
      </c>
      <c r="R557" s="9">
        <f t="shared" si="28"/>
        <v>42297.748067129629</v>
      </c>
      <c r="S557" s="9">
        <f t="shared" si="29"/>
        <v>42342.208333333328</v>
      </c>
      <c r="T557">
        <f t="shared" si="30"/>
        <v>2015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>ROUND(E558/D558*100,0)</f>
        <v>199</v>
      </c>
      <c r="O558">
        <f>IFERROR(ROUND(E558/L558,2),0)</f>
        <v>94.49</v>
      </c>
      <c r="P558" s="12" t="s">
        <v>8293</v>
      </c>
      <c r="Q558" t="s">
        <v>8297</v>
      </c>
      <c r="R558" s="9">
        <f t="shared" si="28"/>
        <v>40487.621365740742</v>
      </c>
      <c r="S558" s="9">
        <f t="shared" si="29"/>
        <v>40544.207638888889</v>
      </c>
      <c r="T558">
        <f t="shared" si="30"/>
        <v>2010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>
        <v>1478095223</v>
      </c>
      <c r="K559" t="b">
        <v>0</v>
      </c>
      <c r="L559">
        <v>76</v>
      </c>
      <c r="M559" t="b">
        <v>0</v>
      </c>
      <c r="N559">
        <f>ROUND(E559/D559*100,0)</f>
        <v>44</v>
      </c>
      <c r="O559">
        <f>IFERROR(ROUND(E559/L559,2),0)</f>
        <v>174.95</v>
      </c>
      <c r="P559" s="12" t="s">
        <v>8277</v>
      </c>
      <c r="Q559" t="s">
        <v>8279</v>
      </c>
      <c r="R559" s="9">
        <f t="shared" si="28"/>
        <v>42676.583599537036</v>
      </c>
      <c r="S559" s="9">
        <f t="shared" si="29"/>
        <v>42718.6252662037</v>
      </c>
      <c r="T559">
        <f t="shared" si="30"/>
        <v>2016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>
        <v>1367940806</v>
      </c>
      <c r="K560" t="b">
        <v>0</v>
      </c>
      <c r="L560">
        <v>94</v>
      </c>
      <c r="M560" t="b">
        <v>1</v>
      </c>
      <c r="N560">
        <f>ROUND(E560/D560*100,0)</f>
        <v>102</v>
      </c>
      <c r="O560">
        <f>IFERROR(ROUND(E560/L560,2),0)</f>
        <v>141.41999999999999</v>
      </c>
      <c r="P560" s="12" t="s">
        <v>8280</v>
      </c>
      <c r="Q560" t="s">
        <v>8299</v>
      </c>
      <c r="R560" s="9">
        <f t="shared" si="28"/>
        <v>41401.648217592592</v>
      </c>
      <c r="S560" s="9">
        <f t="shared" si="29"/>
        <v>41436.648217592592</v>
      </c>
      <c r="T560">
        <f t="shared" si="30"/>
        <v>2013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>ROUND(E561/D561*100,0)</f>
        <v>111</v>
      </c>
      <c r="O561">
        <f>IFERROR(ROUND(E561/L561,2),0)</f>
        <v>74.180000000000007</v>
      </c>
      <c r="P561" s="12" t="s">
        <v>8288</v>
      </c>
      <c r="Q561" t="s">
        <v>8289</v>
      </c>
      <c r="R561" s="9">
        <f t="shared" si="28"/>
        <v>41786.640543981484</v>
      </c>
      <c r="S561" s="9">
        <f t="shared" si="29"/>
        <v>41816.640543981484</v>
      </c>
      <c r="T561">
        <f t="shared" si="30"/>
        <v>2014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>ROUND(E562/D562*100,0)</f>
        <v>147</v>
      </c>
      <c r="O562">
        <f>IFERROR(ROUND(E562/L562,2),0)</f>
        <v>52.7</v>
      </c>
      <c r="P562" s="12" t="s">
        <v>8285</v>
      </c>
      <c r="Q562" t="s">
        <v>8286</v>
      </c>
      <c r="R562" s="9">
        <f t="shared" si="28"/>
        <v>42262.416643518518</v>
      </c>
      <c r="S562" s="9">
        <f t="shared" si="29"/>
        <v>42292.416643518518</v>
      </c>
      <c r="T562">
        <f t="shared" si="30"/>
        <v>2015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>ROUND(E563/D563*100,0)</f>
        <v>105</v>
      </c>
      <c r="O563">
        <f>IFERROR(ROUND(E563/L563,2),0)</f>
        <v>118.74</v>
      </c>
      <c r="P563" s="12" t="s">
        <v>8282</v>
      </c>
      <c r="Q563" t="s">
        <v>8283</v>
      </c>
      <c r="R563" s="9">
        <f t="shared" si="28"/>
        <v>42130.865150462967</v>
      </c>
      <c r="S563" s="9">
        <f t="shared" si="29"/>
        <v>42163.166666666672</v>
      </c>
      <c r="T563">
        <f t="shared" si="30"/>
        <v>2015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>ROUND(E564/D564*100,0)</f>
        <v>101</v>
      </c>
      <c r="O564">
        <f>IFERROR(ROUND(E564/L564,2),0)</f>
        <v>70.77</v>
      </c>
      <c r="P564" s="12" t="s">
        <v>8266</v>
      </c>
      <c r="Q564" t="s">
        <v>8268</v>
      </c>
      <c r="R564" s="9">
        <f t="shared" si="28"/>
        <v>42059.085752314815</v>
      </c>
      <c r="S564" s="9">
        <f t="shared" si="29"/>
        <v>42089.044085648144</v>
      </c>
      <c r="T564">
        <f t="shared" si="30"/>
        <v>2015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>ROUND(E565/D565*100,0)</f>
        <v>109</v>
      </c>
      <c r="O565">
        <f>IFERROR(ROUND(E565/L565,2),0)</f>
        <v>84.11</v>
      </c>
      <c r="P565" s="12" t="s">
        <v>8266</v>
      </c>
      <c r="Q565" t="s">
        <v>8267</v>
      </c>
      <c r="R565" s="9">
        <f t="shared" si="28"/>
        <v>42387.7268287037</v>
      </c>
      <c r="S565" s="9">
        <f t="shared" si="29"/>
        <v>42402.7268287037</v>
      </c>
      <c r="T565">
        <f t="shared" si="30"/>
        <v>2016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>ROUND(E566/D566*100,0)</f>
        <v>262</v>
      </c>
      <c r="O566">
        <f>IFERROR(ROUND(E566/L566,2),0)</f>
        <v>127.32</v>
      </c>
      <c r="P566" s="12" t="s">
        <v>8277</v>
      </c>
      <c r="Q566" t="s">
        <v>8278</v>
      </c>
      <c r="R566" s="9">
        <f t="shared" si="28"/>
        <v>40898.089236111111</v>
      </c>
      <c r="S566" s="9">
        <f t="shared" si="29"/>
        <v>40920.041666666664</v>
      </c>
      <c r="T566">
        <f t="shared" si="30"/>
        <v>2011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>
        <v>1431605351</v>
      </c>
      <c r="K567" t="b">
        <v>0</v>
      </c>
      <c r="L567">
        <v>62</v>
      </c>
      <c r="M567" t="b">
        <v>1</v>
      </c>
      <c r="N567">
        <f>ROUND(E567/D567*100,0)</f>
        <v>101</v>
      </c>
      <c r="O567">
        <f>IFERROR(ROUND(E567/L567,2),0)</f>
        <v>211.48</v>
      </c>
      <c r="P567" s="12" t="s">
        <v>8282</v>
      </c>
      <c r="Q567" t="s">
        <v>8283</v>
      </c>
      <c r="R567" s="9">
        <f t="shared" si="28"/>
        <v>42138.506377314814</v>
      </c>
      <c r="S567" s="9">
        <f t="shared" si="29"/>
        <v>42168.506377314814</v>
      </c>
      <c r="T567">
        <f t="shared" si="30"/>
        <v>2015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>ROUND(E568/D568*100,0)</f>
        <v>104</v>
      </c>
      <c r="O568">
        <f>IFERROR(ROUND(E568/L568,2),0)</f>
        <v>81.849999999999994</v>
      </c>
      <c r="P568" s="12" t="s">
        <v>8290</v>
      </c>
      <c r="Q568" t="s">
        <v>8291</v>
      </c>
      <c r="R568" s="9">
        <f t="shared" si="28"/>
        <v>42043.605578703704</v>
      </c>
      <c r="S568" s="9">
        <f t="shared" si="29"/>
        <v>42078.563912037032</v>
      </c>
      <c r="T568">
        <f t="shared" si="30"/>
        <v>2015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>ROUND(E569/D569*100,0)</f>
        <v>132</v>
      </c>
      <c r="O569">
        <f>IFERROR(ROUND(E569/L569,2),0)</f>
        <v>78.58</v>
      </c>
      <c r="P569" s="12" t="s">
        <v>8290</v>
      </c>
      <c r="Q569" t="s">
        <v>8291</v>
      </c>
      <c r="R569" s="9">
        <f t="shared" si="28"/>
        <v>41785.452534722222</v>
      </c>
      <c r="S569" s="9">
        <f t="shared" si="29"/>
        <v>41815.452534722222</v>
      </c>
      <c r="T569">
        <f t="shared" si="30"/>
        <v>2014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>ROUND(E570/D570*100,0)</f>
        <v>104</v>
      </c>
      <c r="O570">
        <f>IFERROR(ROUND(E570/L570,2),0)</f>
        <v>56.46</v>
      </c>
      <c r="P570" s="12" t="s">
        <v>8290</v>
      </c>
      <c r="Q570" t="s">
        <v>8291</v>
      </c>
      <c r="R570" s="9">
        <f t="shared" si="28"/>
        <v>40379.776435185187</v>
      </c>
      <c r="S570" s="9">
        <f t="shared" si="29"/>
        <v>40422.155555555553</v>
      </c>
      <c r="T570">
        <f t="shared" si="30"/>
        <v>2010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>ROUND(E571/D571*100,0)</f>
        <v>112</v>
      </c>
      <c r="O571">
        <f>IFERROR(ROUND(E571/L571,2),0)</f>
        <v>367.97</v>
      </c>
      <c r="P571" s="12" t="s">
        <v>8277</v>
      </c>
      <c r="Q571" t="s">
        <v>8279</v>
      </c>
      <c r="R571" s="9">
        <f t="shared" si="28"/>
        <v>42257.882731481484</v>
      </c>
      <c r="S571" s="9">
        <f t="shared" si="29"/>
        <v>42292.882731481484</v>
      </c>
      <c r="T571">
        <f t="shared" si="30"/>
        <v>2015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>
        <v>1383616856</v>
      </c>
      <c r="K572" t="b">
        <v>0</v>
      </c>
      <c r="L572">
        <v>47</v>
      </c>
      <c r="M572" t="b">
        <v>1</v>
      </c>
      <c r="N572">
        <f>ROUND(E572/D572*100,0)</f>
        <v>107</v>
      </c>
      <c r="O572">
        <f>IFERROR(ROUND(E572/L572,2),0)</f>
        <v>273.83</v>
      </c>
      <c r="P572" s="12" t="s">
        <v>8290</v>
      </c>
      <c r="Q572" t="s">
        <v>8308</v>
      </c>
      <c r="R572" s="9">
        <f t="shared" si="28"/>
        <v>41583.083981481483</v>
      </c>
      <c r="S572" s="9">
        <f t="shared" si="29"/>
        <v>41618.083981481483</v>
      </c>
      <c r="T572">
        <f t="shared" si="30"/>
        <v>2013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>ROUND(E573/D573*100,0)</f>
        <v>21</v>
      </c>
      <c r="O573">
        <f>IFERROR(ROUND(E573/L573,2),0)</f>
        <v>105.93</v>
      </c>
      <c r="P573" s="12" t="s">
        <v>8277</v>
      </c>
      <c r="Q573" t="s">
        <v>8307</v>
      </c>
      <c r="R573" s="9">
        <f t="shared" si="28"/>
        <v>42247.496759259258</v>
      </c>
      <c r="S573" s="9">
        <f t="shared" si="29"/>
        <v>42278.207638888889</v>
      </c>
      <c r="T573">
        <f t="shared" si="30"/>
        <v>2015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>ROUND(E574/D574*100,0)</f>
        <v>128</v>
      </c>
      <c r="O574">
        <f>IFERROR(ROUND(E574/L574,2),0)</f>
        <v>72.760000000000005</v>
      </c>
      <c r="P574" s="12" t="s">
        <v>8266</v>
      </c>
      <c r="Q574" t="s">
        <v>8268</v>
      </c>
      <c r="R574" s="9">
        <f t="shared" si="28"/>
        <v>42144.573807870373</v>
      </c>
      <c r="S574" s="9">
        <f t="shared" si="29"/>
        <v>42166.165972222225</v>
      </c>
      <c r="T574">
        <f t="shared" si="30"/>
        <v>2015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>
        <v>1421330991</v>
      </c>
      <c r="K575" t="b">
        <v>0</v>
      </c>
      <c r="L575">
        <v>26</v>
      </c>
      <c r="M575" t="b">
        <v>1</v>
      </c>
      <c r="N575">
        <f>ROUND(E575/D575*100,0)</f>
        <v>128</v>
      </c>
      <c r="O575">
        <f>IFERROR(ROUND(E575/L575,2),0)</f>
        <v>492.31</v>
      </c>
      <c r="P575" s="12" t="s">
        <v>8280</v>
      </c>
      <c r="Q575" t="s">
        <v>8299</v>
      </c>
      <c r="R575" s="9">
        <f t="shared" si="28"/>
        <v>42019.590173611112</v>
      </c>
      <c r="S575" s="9">
        <f t="shared" si="29"/>
        <v>42049.590173611112</v>
      </c>
      <c r="T575">
        <f t="shared" si="30"/>
        <v>2015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>ROUND(E576/D576*100,0)</f>
        <v>128</v>
      </c>
      <c r="O576">
        <f>IFERROR(ROUND(E576/L576,2),0)</f>
        <v>90.74</v>
      </c>
      <c r="P576" s="12" t="s">
        <v>8266</v>
      </c>
      <c r="Q576" t="s">
        <v>8268</v>
      </c>
      <c r="R576" s="9">
        <f t="shared" si="28"/>
        <v>42158.065694444449</v>
      </c>
      <c r="S576" s="9">
        <f t="shared" si="29"/>
        <v>42201</v>
      </c>
      <c r="T576">
        <f t="shared" si="30"/>
        <v>2015</v>
      </c>
    </row>
    <row r="577" spans="1:20" ht="43.5" x14ac:dyDescent="0.35">
      <c r="A577">
        <v>1067</v>
      </c>
      <c r="B577" s="3" t="s">
        <v>1068</v>
      </c>
      <c r="C577" s="3" t="s">
        <v>5177</v>
      </c>
      <c r="D577" s="6">
        <v>500</v>
      </c>
      <c r="E577" s="8">
        <v>130</v>
      </c>
      <c r="F577" t="s">
        <v>8220</v>
      </c>
      <c r="G577" t="s">
        <v>8223</v>
      </c>
      <c r="H577" t="s">
        <v>8245</v>
      </c>
      <c r="I577" s="11">
        <v>1387657931</v>
      </c>
      <c r="J577">
        <v>1385065931</v>
      </c>
      <c r="K577" t="b">
        <v>0</v>
      </c>
      <c r="L577">
        <v>10</v>
      </c>
      <c r="M577" t="b">
        <v>0</v>
      </c>
      <c r="N577">
        <f>ROUND(E577/D577*100,0)</f>
        <v>26</v>
      </c>
      <c r="O577">
        <f>IFERROR(ROUND(E577/L577,2),0)</f>
        <v>13</v>
      </c>
      <c r="P577" s="12" t="s">
        <v>8285</v>
      </c>
      <c r="Q577" t="s">
        <v>8300</v>
      </c>
      <c r="R577" s="9">
        <f t="shared" si="28"/>
        <v>41599.855682870373</v>
      </c>
      <c r="S577" s="9">
        <f t="shared" si="29"/>
        <v>41629.855682870373</v>
      </c>
      <c r="T577">
        <f t="shared" si="30"/>
        <v>2013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>ROUND(E578/D578*100,0)</f>
        <v>120</v>
      </c>
      <c r="O578">
        <f>IFERROR(ROUND(E578/L578,2),0)</f>
        <v>108.24</v>
      </c>
      <c r="P578" s="12" t="s">
        <v>8266</v>
      </c>
      <c r="Q578" t="s">
        <v>8267</v>
      </c>
      <c r="R578" s="9">
        <f t="shared" si="28"/>
        <v>41888.674826388888</v>
      </c>
      <c r="S578" s="9">
        <f t="shared" si="29"/>
        <v>41918.674826388888</v>
      </c>
      <c r="T578">
        <f t="shared" si="30"/>
        <v>2014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>ROUND(E579/D579*100,0)</f>
        <v>127</v>
      </c>
      <c r="O579">
        <f>IFERROR(ROUND(E579/L579,2),0)</f>
        <v>69.569999999999993</v>
      </c>
      <c r="P579" s="12" t="s">
        <v>8266</v>
      </c>
      <c r="Q579" t="s">
        <v>8268</v>
      </c>
      <c r="R579" s="9">
        <f t="shared" ref="R579:R642" si="31">(((J579/60)/60)/24)+DATE(1970,1,1)</f>
        <v>41871.755694444444</v>
      </c>
      <c r="S579" s="9">
        <f t="shared" ref="S579:S642" si="32">(((I579/60)/60)/24)+DATE(1970,1,1)</f>
        <v>41901.755694444444</v>
      </c>
      <c r="T579">
        <f t="shared" si="30"/>
        <v>2014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>ROUND(E580/D580*100,0)</f>
        <v>106</v>
      </c>
      <c r="O580">
        <f>IFERROR(ROUND(E580/L580,2),0)</f>
        <v>62.71</v>
      </c>
      <c r="P580" s="12" t="s">
        <v>8290</v>
      </c>
      <c r="Q580" t="s">
        <v>8291</v>
      </c>
      <c r="R580" s="9">
        <f t="shared" si="31"/>
        <v>40567.694560185184</v>
      </c>
      <c r="S580" s="9">
        <f t="shared" si="32"/>
        <v>40612.694560185184</v>
      </c>
      <c r="T580">
        <f t="shared" si="30"/>
        <v>2011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>ROUND(E581/D581*100,0)</f>
        <v>253</v>
      </c>
      <c r="O581">
        <f>IFERROR(ROUND(E581/L581,2),0)</f>
        <v>68.25</v>
      </c>
      <c r="P581" s="12" t="s">
        <v>8277</v>
      </c>
      <c r="Q581" t="s">
        <v>8278</v>
      </c>
      <c r="R581" s="9">
        <f t="shared" si="31"/>
        <v>42704.857094907406</v>
      </c>
      <c r="S581" s="9">
        <f t="shared" si="32"/>
        <v>42764.857094907406</v>
      </c>
      <c r="T581">
        <f t="shared" si="30"/>
        <v>2016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>ROUND(E582/D582*100,0)</f>
        <v>103</v>
      </c>
      <c r="O582">
        <f>IFERROR(ROUND(E582/L582,2),0)</f>
        <v>93.81</v>
      </c>
      <c r="P582" s="12" t="s">
        <v>8266</v>
      </c>
      <c r="Q582" t="s">
        <v>8268</v>
      </c>
      <c r="R582" s="9">
        <f t="shared" si="31"/>
        <v>41964.315532407403</v>
      </c>
      <c r="S582" s="9">
        <f t="shared" si="32"/>
        <v>41995.166666666672</v>
      </c>
      <c r="T582">
        <f t="shared" si="30"/>
        <v>2014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>
        <v>1349335284</v>
      </c>
      <c r="K583" t="b">
        <v>0</v>
      </c>
      <c r="L583">
        <v>99</v>
      </c>
      <c r="M583" t="b">
        <v>1</v>
      </c>
      <c r="N583">
        <f>ROUND(E583/D583*100,0)</f>
        <v>100</v>
      </c>
      <c r="O583">
        <f>IFERROR(ROUND(E583/L583,2),0)</f>
        <v>126.81</v>
      </c>
      <c r="P583" s="12" t="s">
        <v>8293</v>
      </c>
      <c r="Q583" t="s">
        <v>8297</v>
      </c>
      <c r="R583" s="9">
        <f t="shared" si="31"/>
        <v>41186.306527777779</v>
      </c>
      <c r="S583" s="9">
        <f t="shared" si="32"/>
        <v>41211.306527777779</v>
      </c>
      <c r="T583">
        <f t="shared" si="30"/>
        <v>2012</v>
      </c>
    </row>
    <row r="584" spans="1:20" ht="58" x14ac:dyDescent="0.3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 s="11">
        <v>1428333345</v>
      </c>
      <c r="J584">
        <v>1425744945</v>
      </c>
      <c r="K584" t="b">
        <v>0</v>
      </c>
      <c r="L584">
        <v>7</v>
      </c>
      <c r="M584" t="b">
        <v>0</v>
      </c>
      <c r="N584">
        <f>ROUND(E584/D584*100,0)</f>
        <v>23</v>
      </c>
      <c r="O584">
        <f>IFERROR(ROUND(E584/L584,2),0)</f>
        <v>16.43</v>
      </c>
      <c r="P584" s="12" t="s">
        <v>8277</v>
      </c>
      <c r="Q584" t="s">
        <v>8307</v>
      </c>
      <c r="R584" s="9">
        <f t="shared" si="31"/>
        <v>42070.677604166667</v>
      </c>
      <c r="S584" s="9">
        <f t="shared" si="32"/>
        <v>42100.635937500003</v>
      </c>
      <c r="T584">
        <f t="shared" si="30"/>
        <v>2015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>ROUND(E585/D585*100,0)</f>
        <v>31</v>
      </c>
      <c r="O585">
        <f>IFERROR(ROUND(E585/L585,2),0)</f>
        <v>102.02</v>
      </c>
      <c r="P585" s="12" t="s">
        <v>8277</v>
      </c>
      <c r="Q585" t="s">
        <v>8279</v>
      </c>
      <c r="R585" s="9">
        <f t="shared" si="31"/>
        <v>42402.709652777776</v>
      </c>
      <c r="S585" s="9">
        <f t="shared" si="32"/>
        <v>42432.709652777776</v>
      </c>
      <c r="T585">
        <f t="shared" si="30"/>
        <v>2016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>ROUND(E586/D586*100,0)</f>
        <v>497</v>
      </c>
      <c r="O586">
        <f>IFERROR(ROUND(E586/L586,2),0)</f>
        <v>51.72</v>
      </c>
      <c r="P586" s="12" t="s">
        <v>8293</v>
      </c>
      <c r="Q586" t="s">
        <v>8297</v>
      </c>
      <c r="R586" s="9">
        <f t="shared" si="31"/>
        <v>41399.99622685185</v>
      </c>
      <c r="S586" s="9">
        <f t="shared" si="32"/>
        <v>41420.99622685185</v>
      </c>
      <c r="T586">
        <f t="shared" si="30"/>
        <v>2013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>ROUND(E587/D587*100,0)</f>
        <v>123</v>
      </c>
      <c r="O587">
        <f>IFERROR(ROUND(E587/L587,2),0)</f>
        <v>94.74</v>
      </c>
      <c r="P587" s="12" t="s">
        <v>8282</v>
      </c>
      <c r="Q587" t="s">
        <v>8283</v>
      </c>
      <c r="R587" s="9">
        <f t="shared" si="31"/>
        <v>42758.975937499999</v>
      </c>
      <c r="S587" s="9">
        <f t="shared" si="32"/>
        <v>42795.791666666672</v>
      </c>
      <c r="T587">
        <f t="shared" si="30"/>
        <v>2017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>ROUND(E588/D588*100,0)</f>
        <v>124</v>
      </c>
      <c r="O588">
        <f>IFERROR(ROUND(E588/L588,2),0)</f>
        <v>92.54</v>
      </c>
      <c r="P588" s="12" t="s">
        <v>8293</v>
      </c>
      <c r="Q588" t="s">
        <v>8297</v>
      </c>
      <c r="R588" s="9">
        <f t="shared" si="31"/>
        <v>40564.994837962964</v>
      </c>
      <c r="S588" s="9">
        <f t="shared" si="32"/>
        <v>40594.994837962964</v>
      </c>
      <c r="T588">
        <f t="shared" si="30"/>
        <v>2011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>ROUND(E589/D589*100,0)</f>
        <v>124</v>
      </c>
      <c r="O589">
        <f>IFERROR(ROUND(E589/L589,2),0)</f>
        <v>88.24</v>
      </c>
      <c r="P589" s="12" t="s">
        <v>8277</v>
      </c>
      <c r="Q589" t="s">
        <v>8278</v>
      </c>
      <c r="R589" s="9">
        <f t="shared" si="31"/>
        <v>42331.708032407405</v>
      </c>
      <c r="S589" s="9">
        <f t="shared" si="32"/>
        <v>42391.708032407405</v>
      </c>
      <c r="T589">
        <f t="shared" si="30"/>
        <v>2015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>ROUND(E590/D590*100,0)</f>
        <v>103</v>
      </c>
      <c r="O590">
        <f>IFERROR(ROUND(E590/L590,2),0)</f>
        <v>62.05</v>
      </c>
      <c r="P590" s="12" t="s">
        <v>8266</v>
      </c>
      <c r="Q590" t="s">
        <v>8268</v>
      </c>
      <c r="R590" s="9">
        <f t="shared" si="31"/>
        <v>41802.574282407404</v>
      </c>
      <c r="S590" s="9">
        <f t="shared" si="32"/>
        <v>41823.165972222225</v>
      </c>
      <c r="T590">
        <f t="shared" si="30"/>
        <v>2014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>ROUND(E591/D591*100,0)</f>
        <v>123</v>
      </c>
      <c r="O591">
        <f>IFERROR(ROUND(E591/L591,2),0)</f>
        <v>71.239999999999995</v>
      </c>
      <c r="P591" s="12" t="s">
        <v>8266</v>
      </c>
      <c r="Q591" t="s">
        <v>8268</v>
      </c>
      <c r="R591" s="9">
        <f t="shared" si="31"/>
        <v>42473.007037037038</v>
      </c>
      <c r="S591" s="9">
        <f t="shared" si="32"/>
        <v>42503.007037037038</v>
      </c>
      <c r="T591">
        <f t="shared" si="30"/>
        <v>2016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>ROUND(E592/D592*100,0)</f>
        <v>246</v>
      </c>
      <c r="O592">
        <f>IFERROR(ROUND(E592/L592,2),0)</f>
        <v>67.7</v>
      </c>
      <c r="P592" s="12" t="s">
        <v>8266</v>
      </c>
      <c r="Q592" t="s">
        <v>8267</v>
      </c>
      <c r="R592" s="9">
        <f t="shared" si="31"/>
        <v>41158.993923611109</v>
      </c>
      <c r="S592" s="9">
        <f t="shared" si="32"/>
        <v>41188.993923611109</v>
      </c>
      <c r="T592">
        <f t="shared" si="30"/>
        <v>2012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>ROUND(E593/D593*100,0)</f>
        <v>102</v>
      </c>
      <c r="O593">
        <f>IFERROR(ROUND(E593/L593,2),0)</f>
        <v>106.57</v>
      </c>
      <c r="P593" s="12" t="s">
        <v>8266</v>
      </c>
      <c r="Q593" t="s">
        <v>8268</v>
      </c>
      <c r="R593" s="9">
        <f t="shared" si="31"/>
        <v>42337.792511574073</v>
      </c>
      <c r="S593" s="9">
        <f t="shared" si="32"/>
        <v>42374.996527777781</v>
      </c>
      <c r="T593">
        <f t="shared" si="30"/>
        <v>2015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>ROUND(E594/D594*100,0)</f>
        <v>102</v>
      </c>
      <c r="O594">
        <f>IFERROR(ROUND(E594/L594,2),0)</f>
        <v>66.59</v>
      </c>
      <c r="P594" s="12" t="s">
        <v>8266</v>
      </c>
      <c r="Q594" t="s">
        <v>8268</v>
      </c>
      <c r="R594" s="9">
        <f t="shared" si="31"/>
        <v>41971.002152777779</v>
      </c>
      <c r="S594" s="9">
        <f t="shared" si="32"/>
        <v>42004</v>
      </c>
      <c r="T594">
        <f t="shared" si="30"/>
        <v>2014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>ROUND(E595/D595*100,0)</f>
        <v>102</v>
      </c>
      <c r="O595">
        <f>IFERROR(ROUND(E595/L595,2),0)</f>
        <v>103.64</v>
      </c>
      <c r="P595" s="12" t="s">
        <v>8282</v>
      </c>
      <c r="Q595" t="s">
        <v>8283</v>
      </c>
      <c r="R595" s="9">
        <f t="shared" si="31"/>
        <v>42636.868518518517</v>
      </c>
      <c r="S595" s="9">
        <f t="shared" si="32"/>
        <v>42666.868518518517</v>
      </c>
      <c r="T595">
        <f t="shared" si="30"/>
        <v>2016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>
        <v>1471976529</v>
      </c>
      <c r="K596" t="b">
        <v>0</v>
      </c>
      <c r="L596">
        <v>17</v>
      </c>
      <c r="M596" t="b">
        <v>1</v>
      </c>
      <c r="N596">
        <f>ROUND(E596/D596*100,0)</f>
        <v>122</v>
      </c>
      <c r="O596">
        <f>IFERROR(ROUND(E596/L596,2),0)</f>
        <v>716.35</v>
      </c>
      <c r="P596" s="12" t="s">
        <v>8266</v>
      </c>
      <c r="Q596" t="s">
        <v>8268</v>
      </c>
      <c r="R596" s="9">
        <f t="shared" si="31"/>
        <v>42605.765381944439</v>
      </c>
      <c r="S596" s="9">
        <f t="shared" si="32"/>
        <v>42634.125</v>
      </c>
      <c r="T596">
        <f t="shared" si="30"/>
        <v>2016</v>
      </c>
    </row>
    <row r="597" spans="1:20" ht="58" x14ac:dyDescent="0.3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 s="11">
        <v>1477886400</v>
      </c>
      <c r="J597">
        <v>1476228128</v>
      </c>
      <c r="K597" t="b">
        <v>0</v>
      </c>
      <c r="L597">
        <v>111</v>
      </c>
      <c r="M597" t="b">
        <v>1</v>
      </c>
      <c r="N597">
        <f>ROUND(E597/D597*100,0)</f>
        <v>122</v>
      </c>
      <c r="O597">
        <f>IFERROR(ROUND(E597/L597,2),0)</f>
        <v>109.59</v>
      </c>
      <c r="P597" s="12" t="s">
        <v>8266</v>
      </c>
      <c r="Q597" t="s">
        <v>8267</v>
      </c>
      <c r="R597" s="9">
        <f t="shared" si="31"/>
        <v>42654.973703703698</v>
      </c>
      <c r="S597" s="9">
        <f t="shared" si="32"/>
        <v>42674.166666666672</v>
      </c>
      <c r="T597">
        <f t="shared" si="30"/>
        <v>2016</v>
      </c>
    </row>
    <row r="598" spans="1:20" ht="43.5" x14ac:dyDescent="0.3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 s="11">
        <v>1437621060</v>
      </c>
      <c r="J598">
        <v>1433799180</v>
      </c>
      <c r="K598" t="b">
        <v>0</v>
      </c>
      <c r="L598">
        <v>87</v>
      </c>
      <c r="M598" t="b">
        <v>1</v>
      </c>
      <c r="N598">
        <f>ROUND(E598/D598*100,0)</f>
        <v>101</v>
      </c>
      <c r="O598">
        <f>IFERROR(ROUND(E598/L598,2),0)</f>
        <v>139.83000000000001</v>
      </c>
      <c r="P598" s="12" t="s">
        <v>8290</v>
      </c>
      <c r="Q598" t="s">
        <v>8291</v>
      </c>
      <c r="R598" s="9">
        <f t="shared" si="31"/>
        <v>42163.897916666669</v>
      </c>
      <c r="S598" s="9">
        <f t="shared" si="32"/>
        <v>42208.132638888885</v>
      </c>
      <c r="T598">
        <f t="shared" si="30"/>
        <v>2015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>ROUND(E599/D599*100,0)</f>
        <v>121</v>
      </c>
      <c r="O599">
        <f>IFERROR(ROUND(E599/L599,2),0)</f>
        <v>55.81</v>
      </c>
      <c r="P599" s="12" t="s">
        <v>8277</v>
      </c>
      <c r="Q599" t="s">
        <v>8278</v>
      </c>
      <c r="R599" s="9">
        <f t="shared" si="31"/>
        <v>41387.171805555554</v>
      </c>
      <c r="S599" s="9">
        <f t="shared" si="32"/>
        <v>41417.171805555554</v>
      </c>
      <c r="T599">
        <f t="shared" si="30"/>
        <v>2013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>ROUND(E600/D600*100,0)</f>
        <v>110</v>
      </c>
      <c r="O600">
        <f>IFERROR(ROUND(E600/L600,2),0)</f>
        <v>31.44</v>
      </c>
      <c r="P600" s="12" t="s">
        <v>8277</v>
      </c>
      <c r="Q600" t="s">
        <v>8284</v>
      </c>
      <c r="R600" s="9">
        <f t="shared" si="31"/>
        <v>41726.712754629632</v>
      </c>
      <c r="S600" s="9">
        <f t="shared" si="32"/>
        <v>41758.712754629632</v>
      </c>
      <c r="T600">
        <f t="shared" si="30"/>
        <v>2014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>ROUND(E601/D601*100,0)</f>
        <v>101</v>
      </c>
      <c r="O601">
        <f>IFERROR(ROUND(E601/L601,2),0)</f>
        <v>60.48</v>
      </c>
      <c r="P601" s="12" t="s">
        <v>8266</v>
      </c>
      <c r="Q601" t="s">
        <v>8268</v>
      </c>
      <c r="R601" s="9">
        <f t="shared" si="31"/>
        <v>42068.888391203705</v>
      </c>
      <c r="S601" s="9">
        <f t="shared" si="32"/>
        <v>42098.846724537041</v>
      </c>
      <c r="T601">
        <f t="shared" si="30"/>
        <v>2015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>
        <v>1447715284</v>
      </c>
      <c r="K602" t="b">
        <v>0</v>
      </c>
      <c r="L602">
        <v>71</v>
      </c>
      <c r="M602" t="b">
        <v>1</v>
      </c>
      <c r="N602">
        <f>ROUND(E602/D602*100,0)</f>
        <v>100</v>
      </c>
      <c r="O602">
        <f>IFERROR(ROUND(E602/L602,2),0)</f>
        <v>169.61</v>
      </c>
      <c r="P602" s="12" t="s">
        <v>8290</v>
      </c>
      <c r="Q602" t="s">
        <v>8298</v>
      </c>
      <c r="R602" s="9">
        <f t="shared" si="31"/>
        <v>42324.96393518518</v>
      </c>
      <c r="S602" s="9">
        <f t="shared" si="32"/>
        <v>42354.96393518518</v>
      </c>
      <c r="T602">
        <f t="shared" si="30"/>
        <v>2015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>ROUND(E603/D603*100,0)</f>
        <v>120</v>
      </c>
      <c r="O603">
        <f>IFERROR(ROUND(E603/L603,2),0)</f>
        <v>63.38</v>
      </c>
      <c r="P603" s="12" t="s">
        <v>8293</v>
      </c>
      <c r="Q603" t="s">
        <v>8301</v>
      </c>
      <c r="R603" s="9">
        <f t="shared" si="31"/>
        <v>42607.226701388892</v>
      </c>
      <c r="S603" s="9">
        <f t="shared" si="32"/>
        <v>42637.226701388892</v>
      </c>
      <c r="T603">
        <f t="shared" si="30"/>
        <v>2016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>
        <v>1398971211</v>
      </c>
      <c r="K604" t="b">
        <v>0</v>
      </c>
      <c r="L604">
        <v>70</v>
      </c>
      <c r="M604" t="b">
        <v>1</v>
      </c>
      <c r="N604">
        <f>ROUND(E604/D604*100,0)</f>
        <v>100</v>
      </c>
      <c r="O604">
        <f>IFERROR(ROUND(E604/L604,2),0)</f>
        <v>171.84</v>
      </c>
      <c r="P604" s="12" t="s">
        <v>8290</v>
      </c>
      <c r="Q604" t="s">
        <v>8298</v>
      </c>
      <c r="R604" s="9">
        <f t="shared" si="31"/>
        <v>41760.796423611115</v>
      </c>
      <c r="S604" s="9">
        <f t="shared" si="32"/>
        <v>41806.229166666664</v>
      </c>
      <c r="T604">
        <f t="shared" si="30"/>
        <v>2014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>ROUND(E605/D605*100,0)</f>
        <v>107</v>
      </c>
      <c r="O605">
        <f>IFERROR(ROUND(E605/L605,2),0)</f>
        <v>71.900000000000006</v>
      </c>
      <c r="P605" s="12" t="s">
        <v>8290</v>
      </c>
      <c r="Q605" t="s">
        <v>8291</v>
      </c>
      <c r="R605" s="9">
        <f t="shared" si="31"/>
        <v>42760.498935185184</v>
      </c>
      <c r="S605" s="9">
        <f t="shared" si="32"/>
        <v>42790.498935185184</v>
      </c>
      <c r="T605">
        <f t="shared" si="30"/>
        <v>2017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>ROUND(E606/D606*100,0)</f>
        <v>150</v>
      </c>
      <c r="O606">
        <f>IFERROR(ROUND(E606/L606,2),0)</f>
        <v>55.82</v>
      </c>
      <c r="P606" s="12" t="s">
        <v>8282</v>
      </c>
      <c r="Q606" t="s">
        <v>8283</v>
      </c>
      <c r="R606" s="9">
        <f t="shared" si="31"/>
        <v>41806.637337962966</v>
      </c>
      <c r="S606" s="9">
        <f t="shared" si="32"/>
        <v>41836.637337962966</v>
      </c>
      <c r="T606">
        <f t="shared" si="30"/>
        <v>2014</v>
      </c>
    </row>
    <row r="607" spans="1:20" ht="58" x14ac:dyDescent="0.3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 s="11">
        <v>1407456000</v>
      </c>
      <c r="J607">
        <v>1405573391</v>
      </c>
      <c r="K607" t="b">
        <v>0</v>
      </c>
      <c r="L607">
        <v>86</v>
      </c>
      <c r="M607" t="b">
        <v>1</v>
      </c>
      <c r="N607">
        <f>ROUND(E607/D607*100,0)</f>
        <v>124</v>
      </c>
      <c r="O607">
        <f>IFERROR(ROUND(E607/L607,2),0)</f>
        <v>139.53</v>
      </c>
      <c r="P607" s="12" t="s">
        <v>8290</v>
      </c>
      <c r="Q607" t="s">
        <v>8291</v>
      </c>
      <c r="R607" s="9">
        <f t="shared" si="31"/>
        <v>41837.210543981484</v>
      </c>
      <c r="S607" s="9">
        <f t="shared" si="32"/>
        <v>41859</v>
      </c>
      <c r="T607">
        <f t="shared" ref="T607:T670" si="33">YEAR(R607)</f>
        <v>2014</v>
      </c>
    </row>
    <row r="608" spans="1:20" x14ac:dyDescent="0.3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1">
        <v>1445660045</v>
      </c>
      <c r="J608">
        <v>1443068045</v>
      </c>
      <c r="K608" t="b">
        <v>0</v>
      </c>
      <c r="L608">
        <v>87</v>
      </c>
      <c r="M608" t="b">
        <v>1</v>
      </c>
      <c r="N608">
        <f>ROUND(E608/D608*100,0)</f>
        <v>100</v>
      </c>
      <c r="O608">
        <f>IFERROR(ROUND(E608/L608,2),0)</f>
        <v>137.93</v>
      </c>
      <c r="P608" s="12" t="s">
        <v>8290</v>
      </c>
      <c r="Q608" t="s">
        <v>8298</v>
      </c>
      <c r="R608" s="9">
        <f t="shared" si="31"/>
        <v>42271.176446759258</v>
      </c>
      <c r="S608" s="9">
        <f t="shared" si="32"/>
        <v>42301.176446759258</v>
      </c>
      <c r="T608">
        <f t="shared" si="33"/>
        <v>2015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1">
        <v>1410601041</v>
      </c>
      <c r="J609">
        <v>1406713041</v>
      </c>
      <c r="K609" t="b">
        <v>0</v>
      </c>
      <c r="L609">
        <v>12</v>
      </c>
      <c r="M609" t="b">
        <v>1</v>
      </c>
      <c r="N609">
        <f>ROUND(E609/D609*100,0)</f>
        <v>100</v>
      </c>
      <c r="O609">
        <f>IFERROR(ROUND(E609/L609,2),0)</f>
        <v>1000</v>
      </c>
      <c r="P609" s="12" t="s">
        <v>8266</v>
      </c>
      <c r="Q609" t="s">
        <v>8268</v>
      </c>
      <c r="R609" s="9">
        <f t="shared" si="31"/>
        <v>41850.400937500002</v>
      </c>
      <c r="S609" s="9">
        <f t="shared" si="32"/>
        <v>41895.400937500002</v>
      </c>
      <c r="T609">
        <f t="shared" si="33"/>
        <v>2014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>ROUND(E610/D610*100,0)</f>
        <v>120</v>
      </c>
      <c r="O610">
        <f>IFERROR(ROUND(E610/L610,2),0)</f>
        <v>64.16</v>
      </c>
      <c r="P610" s="12" t="s">
        <v>8266</v>
      </c>
      <c r="Q610" t="s">
        <v>8267</v>
      </c>
      <c r="R610" s="9">
        <f t="shared" si="31"/>
        <v>42255.333252314813</v>
      </c>
      <c r="S610" s="9">
        <f t="shared" si="32"/>
        <v>42285.333252314813</v>
      </c>
      <c r="T610">
        <f t="shared" si="33"/>
        <v>2015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>ROUND(E611/D611*100,0)</f>
        <v>141</v>
      </c>
      <c r="O611">
        <f>IFERROR(ROUND(E611/L611,2),0)</f>
        <v>57.93</v>
      </c>
      <c r="P611" s="12" t="s">
        <v>8285</v>
      </c>
      <c r="Q611" t="s">
        <v>8286</v>
      </c>
      <c r="R611" s="9">
        <f t="shared" si="31"/>
        <v>40936.678506944445</v>
      </c>
      <c r="S611" s="9">
        <f t="shared" si="32"/>
        <v>40966.678506944445</v>
      </c>
      <c r="T611">
        <f t="shared" si="33"/>
        <v>2012</v>
      </c>
    </row>
    <row r="612" spans="1:20" ht="43.5" x14ac:dyDescent="0.35">
      <c r="A612">
        <v>4053</v>
      </c>
      <c r="B612" s="3" t="s">
        <v>4049</v>
      </c>
      <c r="C612" s="3" t="s">
        <v>8157</v>
      </c>
      <c r="D612" s="6">
        <v>500</v>
      </c>
      <c r="E612" s="8">
        <v>110</v>
      </c>
      <c r="F612" t="s">
        <v>8220</v>
      </c>
      <c r="G612" t="s">
        <v>8224</v>
      </c>
      <c r="H612" t="s">
        <v>8246</v>
      </c>
      <c r="I612" s="11">
        <v>1416081600</v>
      </c>
      <c r="J612">
        <v>1413477228</v>
      </c>
      <c r="K612" t="b">
        <v>0</v>
      </c>
      <c r="L612">
        <v>2</v>
      </c>
      <c r="M612" t="b">
        <v>0</v>
      </c>
      <c r="N612">
        <f>ROUND(E612/D612*100,0)</f>
        <v>22</v>
      </c>
      <c r="O612">
        <f>IFERROR(ROUND(E612/L612,2),0)</f>
        <v>55</v>
      </c>
      <c r="P612" s="12" t="s">
        <v>8266</v>
      </c>
      <c r="Q612" t="s">
        <v>8268</v>
      </c>
      <c r="R612" s="9">
        <f t="shared" si="31"/>
        <v>41928.690138888887</v>
      </c>
      <c r="S612" s="9">
        <f t="shared" si="32"/>
        <v>41958.833333333328</v>
      </c>
      <c r="T612">
        <f t="shared" si="33"/>
        <v>2014</v>
      </c>
    </row>
    <row r="613" spans="1:20" ht="43.5" x14ac:dyDescent="0.35">
      <c r="A613">
        <v>3632</v>
      </c>
      <c r="B613" s="3" t="s">
        <v>3630</v>
      </c>
      <c r="C613" s="3" t="s">
        <v>7742</v>
      </c>
      <c r="D613" s="6">
        <v>500</v>
      </c>
      <c r="E613" s="8">
        <v>100</v>
      </c>
      <c r="F613" t="s">
        <v>8220</v>
      </c>
      <c r="G613" t="s">
        <v>8224</v>
      </c>
      <c r="H613" t="s">
        <v>8246</v>
      </c>
      <c r="I613" s="11">
        <v>1416781749</v>
      </c>
      <c r="J613">
        <v>1415053749</v>
      </c>
      <c r="K613" t="b">
        <v>0</v>
      </c>
      <c r="L613">
        <v>1</v>
      </c>
      <c r="M613" t="b">
        <v>0</v>
      </c>
      <c r="N613">
        <f>ROUND(E613/D613*100,0)</f>
        <v>20</v>
      </c>
      <c r="O613">
        <f>IFERROR(ROUND(E613/L613,2),0)</f>
        <v>100</v>
      </c>
      <c r="P613" s="12" t="s">
        <v>8266</v>
      </c>
      <c r="Q613" t="s">
        <v>8269</v>
      </c>
      <c r="R613" s="9">
        <f t="shared" si="31"/>
        <v>41946.936909722222</v>
      </c>
      <c r="S613" s="9">
        <f t="shared" si="32"/>
        <v>41966.936909722222</v>
      </c>
      <c r="T613">
        <f t="shared" si="33"/>
        <v>2014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>
        <v>1418709388</v>
      </c>
      <c r="K614" t="b">
        <v>0</v>
      </c>
      <c r="L614">
        <v>95</v>
      </c>
      <c r="M614" t="b">
        <v>1</v>
      </c>
      <c r="N614">
        <f>ROUND(E614/D614*100,0)</f>
        <v>119</v>
      </c>
      <c r="O614">
        <f>IFERROR(ROUND(E614/L614,2),0)</f>
        <v>125.05</v>
      </c>
      <c r="P614" s="12" t="s">
        <v>8266</v>
      </c>
      <c r="Q614" t="s">
        <v>8268</v>
      </c>
      <c r="R614" s="9">
        <f t="shared" si="31"/>
        <v>41989.24754629629</v>
      </c>
      <c r="S614" s="9">
        <f t="shared" si="32"/>
        <v>42006.24754629629</v>
      </c>
      <c r="T614">
        <f t="shared" si="33"/>
        <v>2014</v>
      </c>
    </row>
    <row r="615" spans="1:20" ht="29" x14ac:dyDescent="0.35">
      <c r="A615">
        <v>3991</v>
      </c>
      <c r="B615" s="3" t="s">
        <v>3987</v>
      </c>
      <c r="C615" s="3" t="s">
        <v>8097</v>
      </c>
      <c r="D615" s="6">
        <v>500</v>
      </c>
      <c r="E615" s="8">
        <v>100</v>
      </c>
      <c r="F615" t="s">
        <v>8220</v>
      </c>
      <c r="G615" t="s">
        <v>8223</v>
      </c>
      <c r="H615" t="s">
        <v>8245</v>
      </c>
      <c r="I615" s="11">
        <v>1433086082</v>
      </c>
      <c r="J615">
        <v>1430494082</v>
      </c>
      <c r="K615" t="b">
        <v>0</v>
      </c>
      <c r="L615">
        <v>1</v>
      </c>
      <c r="M615" t="b">
        <v>0</v>
      </c>
      <c r="N615">
        <f>ROUND(E615/D615*100,0)</f>
        <v>20</v>
      </c>
      <c r="O615">
        <f>IFERROR(ROUND(E615/L615,2),0)</f>
        <v>100</v>
      </c>
      <c r="P615" s="12" t="s">
        <v>8266</v>
      </c>
      <c r="Q615" t="s">
        <v>8268</v>
      </c>
      <c r="R615" s="9">
        <f t="shared" si="31"/>
        <v>42125.644467592589</v>
      </c>
      <c r="S615" s="9">
        <f t="shared" si="32"/>
        <v>42155.644467592589</v>
      </c>
      <c r="T615">
        <f t="shared" si="33"/>
        <v>2015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>
        <v>1418684895</v>
      </c>
      <c r="K616" t="b">
        <v>0</v>
      </c>
      <c r="L616">
        <v>90</v>
      </c>
      <c r="M616" t="b">
        <v>1</v>
      </c>
      <c r="N616">
        <f>ROUND(E616/D616*100,0)</f>
        <v>118</v>
      </c>
      <c r="O616">
        <f>IFERROR(ROUND(E616/L616,2),0)</f>
        <v>131.16999999999999</v>
      </c>
      <c r="P616" s="12" t="s">
        <v>8293</v>
      </c>
      <c r="Q616" t="s">
        <v>8297</v>
      </c>
      <c r="R616" s="9">
        <f t="shared" si="31"/>
        <v>41988.964062500003</v>
      </c>
      <c r="S616" s="9">
        <f t="shared" si="32"/>
        <v>42028.964062500003</v>
      </c>
      <c r="T616">
        <f t="shared" si="33"/>
        <v>2014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>ROUND(E617/D617*100,0)</f>
        <v>147</v>
      </c>
      <c r="O617">
        <f>IFERROR(ROUND(E617/L617,2),0)</f>
        <v>42.89</v>
      </c>
      <c r="P617" s="12" t="s">
        <v>8277</v>
      </c>
      <c r="Q617" t="s">
        <v>8279</v>
      </c>
      <c r="R617" s="9">
        <f t="shared" si="31"/>
        <v>42045.957314814819</v>
      </c>
      <c r="S617" s="9">
        <f t="shared" si="32"/>
        <v>42075.915648148148</v>
      </c>
      <c r="T617">
        <f t="shared" si="33"/>
        <v>2015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>ROUND(E618/D618*100,0)</f>
        <v>100</v>
      </c>
      <c r="O618">
        <f>IFERROR(ROUND(E618/L618,2),0)</f>
        <v>93.98</v>
      </c>
      <c r="P618" s="12" t="s">
        <v>8266</v>
      </c>
      <c r="Q618" t="s">
        <v>8268</v>
      </c>
      <c r="R618" s="9">
        <f t="shared" si="31"/>
        <v>41826.871238425927</v>
      </c>
      <c r="S618" s="9">
        <f t="shared" si="32"/>
        <v>41859.57916666667</v>
      </c>
      <c r="T618">
        <f t="shared" si="33"/>
        <v>2014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>ROUND(E619/D619*100,0)</f>
        <v>235</v>
      </c>
      <c r="O619">
        <f>IFERROR(ROUND(E619/L619,2),0)</f>
        <v>64.180000000000007</v>
      </c>
      <c r="P619" s="12" t="s">
        <v>8277</v>
      </c>
      <c r="Q619" t="s">
        <v>8278</v>
      </c>
      <c r="R619" s="9">
        <f t="shared" si="31"/>
        <v>42010.822233796294</v>
      </c>
      <c r="S619" s="9">
        <f t="shared" si="32"/>
        <v>42040.822233796294</v>
      </c>
      <c r="T619">
        <f t="shared" si="33"/>
        <v>2015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>ROUND(E620/D620*100,0)</f>
        <v>1174</v>
      </c>
      <c r="O620">
        <f>IFERROR(ROUND(E620/L620,2),0)</f>
        <v>81.56</v>
      </c>
      <c r="P620" s="12" t="s">
        <v>8285</v>
      </c>
      <c r="Q620" t="s">
        <v>8286</v>
      </c>
      <c r="R620" s="9">
        <f t="shared" si="31"/>
        <v>42202.278194444443</v>
      </c>
      <c r="S620" s="9">
        <f t="shared" si="32"/>
        <v>42232.278194444443</v>
      </c>
      <c r="T620">
        <f t="shared" si="33"/>
        <v>2015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>ROUND(E621/D621*100,0)</f>
        <v>117</v>
      </c>
      <c r="O621">
        <f>IFERROR(ROUND(E621/L621,2),0)</f>
        <v>45.99</v>
      </c>
      <c r="P621" s="12" t="s">
        <v>8293</v>
      </c>
      <c r="Q621" t="s">
        <v>8295</v>
      </c>
      <c r="R621" s="9">
        <f t="shared" si="31"/>
        <v>42755.627372685187</v>
      </c>
      <c r="S621" s="9">
        <f t="shared" si="32"/>
        <v>42800.833333333328</v>
      </c>
      <c r="T621">
        <f t="shared" si="33"/>
        <v>2017</v>
      </c>
    </row>
    <row r="622" spans="1:20" ht="43.5" x14ac:dyDescent="0.35">
      <c r="A622">
        <v>4016</v>
      </c>
      <c r="B622" s="3" t="s">
        <v>4012</v>
      </c>
      <c r="C622" s="3" t="s">
        <v>8121</v>
      </c>
      <c r="D622" s="6">
        <v>500</v>
      </c>
      <c r="E622" s="8">
        <v>70</v>
      </c>
      <c r="F622" t="s">
        <v>8220</v>
      </c>
      <c r="G622" t="s">
        <v>8224</v>
      </c>
      <c r="H622" t="s">
        <v>8246</v>
      </c>
      <c r="I622" s="11">
        <v>1410987400</v>
      </c>
      <c r="J622">
        <v>1408395400</v>
      </c>
      <c r="K622" t="b">
        <v>0</v>
      </c>
      <c r="L622">
        <v>7</v>
      </c>
      <c r="M622" t="b">
        <v>0</v>
      </c>
      <c r="N622">
        <f>ROUND(E622/D622*100,0)</f>
        <v>14</v>
      </c>
      <c r="O622">
        <f>IFERROR(ROUND(E622/L622,2),0)</f>
        <v>10</v>
      </c>
      <c r="P622" s="12" t="s">
        <v>8266</v>
      </c>
      <c r="Q622" t="s">
        <v>8268</v>
      </c>
      <c r="R622" s="9">
        <f t="shared" si="31"/>
        <v>41869.872685185182</v>
      </c>
      <c r="S622" s="9">
        <f t="shared" si="32"/>
        <v>41899.872685185182</v>
      </c>
      <c r="T622">
        <f t="shared" si="33"/>
        <v>2014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>ROUND(E623/D623*100,0)</f>
        <v>117</v>
      </c>
      <c r="O623">
        <f>IFERROR(ROUND(E623/L623,2),0)</f>
        <v>40.76</v>
      </c>
      <c r="P623" s="12" t="s">
        <v>8290</v>
      </c>
      <c r="Q623" t="s">
        <v>8291</v>
      </c>
      <c r="R623" s="9">
        <f t="shared" si="31"/>
        <v>41890.167453703703</v>
      </c>
      <c r="S623" s="9">
        <f t="shared" si="32"/>
        <v>41920.167453703703</v>
      </c>
      <c r="T623">
        <f t="shared" si="33"/>
        <v>2014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>ROUND(E624/D624*100,0)</f>
        <v>155</v>
      </c>
      <c r="O624">
        <f>IFERROR(ROUND(E624/L624,2),0)</f>
        <v>112.02</v>
      </c>
      <c r="P624" s="12" t="s">
        <v>8293</v>
      </c>
      <c r="Q624" t="s">
        <v>8297</v>
      </c>
      <c r="R624" s="9">
        <f t="shared" si="31"/>
        <v>41135.699687500004</v>
      </c>
      <c r="S624" s="9">
        <f t="shared" si="32"/>
        <v>41163.699687500004</v>
      </c>
      <c r="T624">
        <f t="shared" si="33"/>
        <v>2012</v>
      </c>
    </row>
    <row r="625" spans="1:20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>ROUND(E625/D625*100,0)</f>
        <v>137</v>
      </c>
      <c r="O625">
        <f>IFERROR(ROUND(E625/L625,2),0)</f>
        <v>63.92</v>
      </c>
      <c r="P625" s="12" t="s">
        <v>8290</v>
      </c>
      <c r="Q625" t="s">
        <v>8298</v>
      </c>
      <c r="R625" s="9">
        <f t="shared" si="31"/>
        <v>42177.007071759261</v>
      </c>
      <c r="S625" s="9">
        <f t="shared" si="32"/>
        <v>42208.125</v>
      </c>
      <c r="T625">
        <f t="shared" si="33"/>
        <v>2015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>
        <v>1403023846</v>
      </c>
      <c r="K626" t="b">
        <v>0</v>
      </c>
      <c r="L626">
        <v>52</v>
      </c>
      <c r="M626" t="b">
        <v>1</v>
      </c>
      <c r="N626">
        <f>ROUND(E626/D626*100,0)</f>
        <v>116</v>
      </c>
      <c r="O626">
        <f>IFERROR(ROUND(E626/L626,2),0)</f>
        <v>223.48</v>
      </c>
      <c r="P626" s="12" t="s">
        <v>8290</v>
      </c>
      <c r="Q626" t="s">
        <v>8298</v>
      </c>
      <c r="R626" s="9">
        <f t="shared" si="31"/>
        <v>41807.701921296299</v>
      </c>
      <c r="S626" s="9">
        <f t="shared" si="32"/>
        <v>41837.701921296299</v>
      </c>
      <c r="T626">
        <f t="shared" si="33"/>
        <v>2014</v>
      </c>
    </row>
    <row r="627" spans="1:20" ht="58" x14ac:dyDescent="0.35">
      <c r="A627">
        <v>2123</v>
      </c>
      <c r="B627" s="3" t="s">
        <v>2124</v>
      </c>
      <c r="C627" s="3" t="s">
        <v>6233</v>
      </c>
      <c r="D627" s="6">
        <v>500</v>
      </c>
      <c r="E627" s="8">
        <v>50</v>
      </c>
      <c r="F627" t="s">
        <v>8220</v>
      </c>
      <c r="G627" t="s">
        <v>8223</v>
      </c>
      <c r="H627" t="s">
        <v>8245</v>
      </c>
      <c r="I627" s="11">
        <v>1268636340</v>
      </c>
      <c r="J627">
        <v>1263982307</v>
      </c>
      <c r="K627" t="b">
        <v>0</v>
      </c>
      <c r="L627">
        <v>5</v>
      </c>
      <c r="M627" t="b">
        <v>0</v>
      </c>
      <c r="N627">
        <f>ROUND(E627/D627*100,0)</f>
        <v>10</v>
      </c>
      <c r="O627">
        <f>IFERROR(ROUND(E627/L627,2),0)</f>
        <v>10</v>
      </c>
      <c r="P627" s="12" t="s">
        <v>8285</v>
      </c>
      <c r="Q627" t="s">
        <v>8300</v>
      </c>
      <c r="R627" s="9">
        <f t="shared" si="31"/>
        <v>40198.424849537041</v>
      </c>
      <c r="S627" s="9">
        <f t="shared" si="32"/>
        <v>40252.290972222225</v>
      </c>
      <c r="T627">
        <f t="shared" si="33"/>
        <v>2010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>ROUND(E628/D628*100,0)</f>
        <v>116</v>
      </c>
      <c r="O628">
        <f>IFERROR(ROUND(E628/L628,2),0)</f>
        <v>84.46</v>
      </c>
      <c r="P628" s="12" t="s">
        <v>8277</v>
      </c>
      <c r="Q628" t="s">
        <v>8278</v>
      </c>
      <c r="R628" s="9">
        <f t="shared" si="31"/>
        <v>40347.837800925925</v>
      </c>
      <c r="S628" s="9">
        <f t="shared" si="32"/>
        <v>40414.166666666664</v>
      </c>
      <c r="T628">
        <f t="shared" si="33"/>
        <v>2010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>ROUND(E629/D629*100,0)</f>
        <v>144</v>
      </c>
      <c r="O629">
        <f>IFERROR(ROUND(E629/L629,2),0)</f>
        <v>40.799999999999997</v>
      </c>
      <c r="P629" s="12" t="s">
        <v>8288</v>
      </c>
      <c r="Q629" t="s">
        <v>8289</v>
      </c>
      <c r="R629" s="9">
        <f t="shared" si="31"/>
        <v>41839.005671296298</v>
      </c>
      <c r="S629" s="9">
        <f t="shared" si="32"/>
        <v>41869.005671296298</v>
      </c>
      <c r="T629">
        <f t="shared" si="33"/>
        <v>2014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>ROUND(E630/D630*100,0)</f>
        <v>115</v>
      </c>
      <c r="O630">
        <f>IFERROR(ROUND(E630/L630,2),0)</f>
        <v>62.07</v>
      </c>
      <c r="P630" s="12" t="s">
        <v>8288</v>
      </c>
      <c r="Q630" t="s">
        <v>8289</v>
      </c>
      <c r="R630" s="9">
        <f t="shared" si="31"/>
        <v>42779.908449074079</v>
      </c>
      <c r="S630" s="9">
        <f t="shared" si="32"/>
        <v>42799.908449074079</v>
      </c>
      <c r="T630">
        <f t="shared" si="33"/>
        <v>2017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>ROUND(E631/D631*100,0)</f>
        <v>154</v>
      </c>
      <c r="O631">
        <f>IFERROR(ROUND(E631/L631,2),0)</f>
        <v>110.87</v>
      </c>
      <c r="P631" s="12" t="s">
        <v>8266</v>
      </c>
      <c r="Q631" t="s">
        <v>8268</v>
      </c>
      <c r="R631" s="9">
        <f t="shared" si="31"/>
        <v>42134.172071759262</v>
      </c>
      <c r="S631" s="9">
        <f t="shared" si="32"/>
        <v>42155.290972222225</v>
      </c>
      <c r="T631">
        <f t="shared" si="33"/>
        <v>2015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>
        <v>1422917361</v>
      </c>
      <c r="K632" t="b">
        <v>0</v>
      </c>
      <c r="L632">
        <v>84</v>
      </c>
      <c r="M632" t="b">
        <v>1</v>
      </c>
      <c r="N632">
        <f>ROUND(E632/D632*100,0)</f>
        <v>100</v>
      </c>
      <c r="O632">
        <f>IFERROR(ROUND(E632/L632,2),0)</f>
        <v>136.9</v>
      </c>
      <c r="P632" s="12" t="s">
        <v>8277</v>
      </c>
      <c r="Q632" t="s">
        <v>8284</v>
      </c>
      <c r="R632" s="9">
        <f t="shared" si="31"/>
        <v>42037.950937500005</v>
      </c>
      <c r="S632" s="9">
        <f t="shared" si="32"/>
        <v>42072.909270833334</v>
      </c>
      <c r="T632">
        <f t="shared" si="33"/>
        <v>2015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>ROUND(E633/D633*100,0)</f>
        <v>115</v>
      </c>
      <c r="O633">
        <f>IFERROR(ROUND(E633/L633,2),0)</f>
        <v>67.88</v>
      </c>
      <c r="P633" s="12" t="s">
        <v>8293</v>
      </c>
      <c r="Q633" t="s">
        <v>8297</v>
      </c>
      <c r="R633" s="9">
        <f t="shared" si="31"/>
        <v>40933.856967592597</v>
      </c>
      <c r="S633" s="9">
        <f t="shared" si="32"/>
        <v>40993.815300925926</v>
      </c>
      <c r="T633">
        <f t="shared" si="33"/>
        <v>2012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>
        <v>1464586746</v>
      </c>
      <c r="K634" t="b">
        <v>0</v>
      </c>
      <c r="L634">
        <v>19</v>
      </c>
      <c r="M634" t="b">
        <v>0</v>
      </c>
      <c r="N634">
        <f>ROUND(E634/D634*100,0)</f>
        <v>6</v>
      </c>
      <c r="O634">
        <f>IFERROR(ROUND(E634/L634,2),0)</f>
        <v>603.53</v>
      </c>
      <c r="P634" s="12" t="s">
        <v>8277</v>
      </c>
      <c r="Q634" t="s">
        <v>8279</v>
      </c>
      <c r="R634" s="9">
        <f t="shared" si="31"/>
        <v>42520.235486111109</v>
      </c>
      <c r="S634" s="9">
        <f t="shared" si="32"/>
        <v>42572.583333333328</v>
      </c>
      <c r="T634">
        <f t="shared" si="33"/>
        <v>2016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>
        <v>1462368682</v>
      </c>
      <c r="K635" t="b">
        <v>0</v>
      </c>
      <c r="L635">
        <v>62</v>
      </c>
      <c r="M635" t="b">
        <v>1</v>
      </c>
      <c r="N635">
        <f>ROUND(E635/D635*100,0)</f>
        <v>115</v>
      </c>
      <c r="O635">
        <f>IFERROR(ROUND(E635/L635,2),0)</f>
        <v>184.68</v>
      </c>
      <c r="P635" s="12" t="s">
        <v>8266</v>
      </c>
      <c r="Q635" t="s">
        <v>8268</v>
      </c>
      <c r="R635" s="9">
        <f t="shared" si="31"/>
        <v>42494.563449074078</v>
      </c>
      <c r="S635" s="9">
        <f t="shared" si="32"/>
        <v>42524.563449074078</v>
      </c>
      <c r="T635">
        <f t="shared" si="33"/>
        <v>2016</v>
      </c>
    </row>
    <row r="636" spans="1:20" ht="43.5" x14ac:dyDescent="0.35">
      <c r="A636">
        <v>3647</v>
      </c>
      <c r="B636" s="3" t="s">
        <v>3645</v>
      </c>
      <c r="C636" s="3" t="s">
        <v>7757</v>
      </c>
      <c r="D636" s="6">
        <v>500</v>
      </c>
      <c r="E636" s="8">
        <v>30</v>
      </c>
      <c r="F636" t="s">
        <v>8220</v>
      </c>
      <c r="G636" t="s">
        <v>8224</v>
      </c>
      <c r="H636" t="s">
        <v>8246</v>
      </c>
      <c r="I636" s="11">
        <v>1475258327</v>
      </c>
      <c r="J636">
        <v>1471370327</v>
      </c>
      <c r="K636" t="b">
        <v>0</v>
      </c>
      <c r="L636">
        <v>2</v>
      </c>
      <c r="M636" t="b">
        <v>0</v>
      </c>
      <c r="N636">
        <f>ROUND(E636/D636*100,0)</f>
        <v>6</v>
      </c>
      <c r="O636">
        <f>IFERROR(ROUND(E636/L636,2),0)</f>
        <v>15</v>
      </c>
      <c r="P636" s="12" t="s">
        <v>8266</v>
      </c>
      <c r="Q636" t="s">
        <v>8269</v>
      </c>
      <c r="R636" s="9">
        <f t="shared" si="31"/>
        <v>42598.749155092592</v>
      </c>
      <c r="S636" s="9">
        <f t="shared" si="32"/>
        <v>42643.749155092592</v>
      </c>
      <c r="T636">
        <f t="shared" si="33"/>
        <v>2016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>ROUND(E637/D637*100,0)</f>
        <v>134</v>
      </c>
      <c r="O637">
        <f>IFERROR(ROUND(E637/L637,2),0)</f>
        <v>23.81</v>
      </c>
      <c r="P637" s="12" t="s">
        <v>8285</v>
      </c>
      <c r="Q637" t="s">
        <v>8286</v>
      </c>
      <c r="R637" s="9">
        <f t="shared" si="31"/>
        <v>41846.34579861111</v>
      </c>
      <c r="S637" s="9">
        <f t="shared" si="32"/>
        <v>41867.34579861111</v>
      </c>
      <c r="T637">
        <f t="shared" si="33"/>
        <v>2014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>ROUND(E638/D638*100,0)</f>
        <v>114</v>
      </c>
      <c r="O638">
        <f>IFERROR(ROUND(E638/L638,2),0)</f>
        <v>72.06</v>
      </c>
      <c r="P638" s="12" t="s">
        <v>8293</v>
      </c>
      <c r="Q638" t="s">
        <v>8297</v>
      </c>
      <c r="R638" s="9">
        <f t="shared" si="31"/>
        <v>42640.917939814812</v>
      </c>
      <c r="S638" s="9">
        <f t="shared" si="32"/>
        <v>42670.888194444444</v>
      </c>
      <c r="T638">
        <f t="shared" si="33"/>
        <v>2016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>ROUND(E639/D639*100,0)</f>
        <v>146</v>
      </c>
      <c r="O639">
        <f>IFERROR(ROUND(E639/L639,2),0)</f>
        <v>98.82</v>
      </c>
      <c r="P639" s="12" t="s">
        <v>8293</v>
      </c>
      <c r="Q639" t="s">
        <v>8294</v>
      </c>
      <c r="R639" s="9">
        <f t="shared" si="31"/>
        <v>41192.754942129628</v>
      </c>
      <c r="S639" s="9">
        <f t="shared" si="32"/>
        <v>41222.7966087963</v>
      </c>
      <c r="T639">
        <f t="shared" si="33"/>
        <v>2012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>ROUND(E640/D640*100,0)</f>
        <v>114</v>
      </c>
      <c r="O640">
        <f>IFERROR(ROUND(E640/L640,2),0)</f>
        <v>88.77</v>
      </c>
      <c r="P640" s="12" t="s">
        <v>8266</v>
      </c>
      <c r="Q640" t="s">
        <v>8268</v>
      </c>
      <c r="R640" s="9">
        <f t="shared" si="31"/>
        <v>42233.738564814819</v>
      </c>
      <c r="S640" s="9">
        <f t="shared" si="32"/>
        <v>42263.738564814819</v>
      </c>
      <c r="T640">
        <f t="shared" si="33"/>
        <v>2015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>ROUND(E641/D641*100,0)</f>
        <v>126</v>
      </c>
      <c r="O641">
        <f>IFERROR(ROUND(E641/L641,2),0)</f>
        <v>61.7</v>
      </c>
      <c r="P641" s="12" t="s">
        <v>8293</v>
      </c>
      <c r="Q641" t="s">
        <v>8297</v>
      </c>
      <c r="R641" s="9">
        <f t="shared" si="31"/>
        <v>41889.004317129627</v>
      </c>
      <c r="S641" s="9">
        <f t="shared" si="32"/>
        <v>41919.004317129627</v>
      </c>
      <c r="T641">
        <f t="shared" si="33"/>
        <v>2014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>ROUND(E642/D642*100,0)</f>
        <v>315</v>
      </c>
      <c r="O642">
        <f>IFERROR(ROUND(E642/L642,2),0)</f>
        <v>105.05</v>
      </c>
      <c r="P642" s="12" t="s">
        <v>8280</v>
      </c>
      <c r="Q642" t="s">
        <v>8299</v>
      </c>
      <c r="R642" s="9">
        <f t="shared" si="31"/>
        <v>41579.734259259261</v>
      </c>
      <c r="S642" s="9">
        <f t="shared" si="32"/>
        <v>41599.207638888889</v>
      </c>
      <c r="T642">
        <f t="shared" si="33"/>
        <v>2013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>ROUND(E643/D643*100,0)</f>
        <v>119</v>
      </c>
      <c r="O643">
        <f>IFERROR(ROUND(E643/L643,2),0)</f>
        <v>50.16</v>
      </c>
      <c r="P643" s="12" t="s">
        <v>8266</v>
      </c>
      <c r="Q643" t="s">
        <v>8268</v>
      </c>
      <c r="R643" s="9">
        <f t="shared" ref="R643:R706" si="34">(((J643/60)/60)/24)+DATE(1970,1,1)</f>
        <v>41778.637245370373</v>
      </c>
      <c r="S643" s="9">
        <f t="shared" ref="S643:S706" si="35">(((I643/60)/60)/24)+DATE(1970,1,1)</f>
        <v>41810.958333333336</v>
      </c>
      <c r="T643">
        <f t="shared" si="33"/>
        <v>2014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>ROUND(E644/D644*100,0)</f>
        <v>287</v>
      </c>
      <c r="O644">
        <f>IFERROR(ROUND(E644/L644,2),0)</f>
        <v>41.78</v>
      </c>
      <c r="P644" s="12" t="s">
        <v>8285</v>
      </c>
      <c r="Q644" t="s">
        <v>8286</v>
      </c>
      <c r="R644" s="9">
        <f t="shared" si="34"/>
        <v>42467.951979166668</v>
      </c>
      <c r="S644" s="9">
        <f t="shared" si="35"/>
        <v>42497.951979166668</v>
      </c>
      <c r="T644">
        <f t="shared" si="33"/>
        <v>2016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>ROUND(E645/D645*100,0)</f>
        <v>113</v>
      </c>
      <c r="O645">
        <f>IFERROR(ROUND(E645/L645,2),0)</f>
        <v>48.05</v>
      </c>
      <c r="P645" s="12" t="s">
        <v>8290</v>
      </c>
      <c r="Q645" t="s">
        <v>8291</v>
      </c>
      <c r="R645" s="9">
        <f t="shared" si="34"/>
        <v>40332.923842592594</v>
      </c>
      <c r="S645" s="9">
        <f t="shared" si="35"/>
        <v>40412.736111111109</v>
      </c>
      <c r="T645">
        <f t="shared" si="33"/>
        <v>2010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>
        <v>1392780961</v>
      </c>
      <c r="K646" t="b">
        <v>1</v>
      </c>
      <c r="L646">
        <v>70</v>
      </c>
      <c r="M646" t="b">
        <v>1</v>
      </c>
      <c r="N646">
        <f>ROUND(E646/D646*100,0)</f>
        <v>150</v>
      </c>
      <c r="O646">
        <f>IFERROR(ROUND(E646/L646,2),0)</f>
        <v>160.44</v>
      </c>
      <c r="P646" s="12" t="s">
        <v>8277</v>
      </c>
      <c r="Q646" t="s">
        <v>8278</v>
      </c>
      <c r="R646" s="9">
        <f t="shared" si="34"/>
        <v>41689.150011574071</v>
      </c>
      <c r="S646" s="9">
        <f t="shared" si="35"/>
        <v>41749.108344907407</v>
      </c>
      <c r="T646">
        <f t="shared" si="33"/>
        <v>2014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>
        <v>1397661347</v>
      </c>
      <c r="K647" t="b">
        <v>0</v>
      </c>
      <c r="L647">
        <v>62</v>
      </c>
      <c r="M647" t="b">
        <v>1</v>
      </c>
      <c r="N647">
        <f>ROUND(E647/D647*100,0)</f>
        <v>112</v>
      </c>
      <c r="O647">
        <f>IFERROR(ROUND(E647/L647,2),0)</f>
        <v>181.13</v>
      </c>
      <c r="P647" s="12" t="s">
        <v>8290</v>
      </c>
      <c r="Q647" t="s">
        <v>8291</v>
      </c>
      <c r="R647" s="9">
        <f t="shared" si="34"/>
        <v>41745.635960648149</v>
      </c>
      <c r="S647" s="9">
        <f t="shared" si="35"/>
        <v>41776.145833333336</v>
      </c>
      <c r="T647">
        <f t="shared" si="33"/>
        <v>2014</v>
      </c>
    </row>
    <row r="648" spans="1:20" ht="43.5" x14ac:dyDescent="0.35">
      <c r="A648">
        <v>2131</v>
      </c>
      <c r="B648" s="3" t="s">
        <v>2132</v>
      </c>
      <c r="C648" s="3" t="s">
        <v>6241</v>
      </c>
      <c r="D648" s="6">
        <v>500</v>
      </c>
      <c r="E648" s="8">
        <v>25</v>
      </c>
      <c r="F648" t="s">
        <v>8220</v>
      </c>
      <c r="G648" t="s">
        <v>8223</v>
      </c>
      <c r="H648" t="s">
        <v>8245</v>
      </c>
      <c r="I648" s="11">
        <v>1436677091</v>
      </c>
      <c r="J648">
        <v>1434085091</v>
      </c>
      <c r="K648" t="b">
        <v>0</v>
      </c>
      <c r="L648">
        <v>3</v>
      </c>
      <c r="M648" t="b">
        <v>0</v>
      </c>
      <c r="N648">
        <f>ROUND(E648/D648*100,0)</f>
        <v>5</v>
      </c>
      <c r="O648">
        <f>IFERROR(ROUND(E648/L648,2),0)</f>
        <v>8.33</v>
      </c>
      <c r="P648" s="12" t="s">
        <v>8285</v>
      </c>
      <c r="Q648" t="s">
        <v>8300</v>
      </c>
      <c r="R648" s="9">
        <f t="shared" si="34"/>
        <v>42167.207071759258</v>
      </c>
      <c r="S648" s="9">
        <f t="shared" si="35"/>
        <v>42197.207071759258</v>
      </c>
      <c r="T648">
        <f t="shared" si="33"/>
        <v>2015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>ROUND(E649/D649*100,0)</f>
        <v>280</v>
      </c>
      <c r="O649">
        <f>IFERROR(ROUND(E649/L649,2),0)</f>
        <v>81.27</v>
      </c>
      <c r="P649" s="12" t="s">
        <v>8282</v>
      </c>
      <c r="Q649" t="s">
        <v>8283</v>
      </c>
      <c r="R649" s="9">
        <f t="shared" si="34"/>
        <v>42430.720451388886</v>
      </c>
      <c r="S649" s="9">
        <f t="shared" si="35"/>
        <v>42461.166666666672</v>
      </c>
      <c r="T649">
        <f t="shared" si="33"/>
        <v>2016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>ROUND(E650/D650*100,0)</f>
        <v>112</v>
      </c>
      <c r="O650">
        <f>IFERROR(ROUND(E650/L650,2),0)</f>
        <v>79.260000000000005</v>
      </c>
      <c r="P650" s="12" t="s">
        <v>8293</v>
      </c>
      <c r="Q650" t="s">
        <v>8295</v>
      </c>
      <c r="R650" s="9">
        <f t="shared" si="34"/>
        <v>42044.711886574078</v>
      </c>
      <c r="S650" s="9">
        <f t="shared" si="35"/>
        <v>42098.915972222225</v>
      </c>
      <c r="T650">
        <f t="shared" si="33"/>
        <v>2015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>ROUND(E651/D651*100,0)</f>
        <v>112</v>
      </c>
      <c r="O651">
        <f>IFERROR(ROUND(E651/L651,2),0)</f>
        <v>73.91</v>
      </c>
      <c r="P651" s="12" t="s">
        <v>8293</v>
      </c>
      <c r="Q651" t="s">
        <v>8297</v>
      </c>
      <c r="R651" s="9">
        <f t="shared" si="34"/>
        <v>42130.491620370376</v>
      </c>
      <c r="S651" s="9">
        <f t="shared" si="35"/>
        <v>42160.491620370376</v>
      </c>
      <c r="T651">
        <f t="shared" si="33"/>
        <v>2015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>ROUND(E652/D652*100,0)</f>
        <v>111</v>
      </c>
      <c r="O652">
        <f>IFERROR(ROUND(E652/L652,2),0)</f>
        <v>57.63</v>
      </c>
      <c r="P652" s="12" t="s">
        <v>8266</v>
      </c>
      <c r="Q652" t="s">
        <v>8268</v>
      </c>
      <c r="R652" s="9">
        <f t="shared" si="34"/>
        <v>42230.472222222219</v>
      </c>
      <c r="S652" s="9">
        <f t="shared" si="35"/>
        <v>42259.165972222225</v>
      </c>
      <c r="T652">
        <f t="shared" si="33"/>
        <v>2015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>ROUND(E653/D653*100,0)</f>
        <v>111</v>
      </c>
      <c r="O653">
        <f>IFERROR(ROUND(E653/L653,2),0)</f>
        <v>62.33</v>
      </c>
      <c r="P653" s="12" t="s">
        <v>8290</v>
      </c>
      <c r="Q653" t="s">
        <v>8308</v>
      </c>
      <c r="R653" s="9">
        <f t="shared" si="34"/>
        <v>40786.187789351854</v>
      </c>
      <c r="S653" s="9">
        <f t="shared" si="35"/>
        <v>40818.290972222225</v>
      </c>
      <c r="T653">
        <f t="shared" si="33"/>
        <v>2011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>
        <v>1462576516</v>
      </c>
      <c r="K654" t="b">
        <v>0</v>
      </c>
      <c r="L654">
        <v>86</v>
      </c>
      <c r="M654" t="b">
        <v>1</v>
      </c>
      <c r="N654">
        <f>ROUND(E654/D654*100,0)</f>
        <v>129</v>
      </c>
      <c r="O654">
        <f>IFERROR(ROUND(E654/L654,2),0)</f>
        <v>128.94999999999999</v>
      </c>
      <c r="P654" s="12" t="s">
        <v>8290</v>
      </c>
      <c r="Q654" t="s">
        <v>8298</v>
      </c>
      <c r="R654" s="9">
        <f t="shared" si="34"/>
        <v>42496.968935185185</v>
      </c>
      <c r="S654" s="9">
        <f t="shared" si="35"/>
        <v>42517.968935185185</v>
      </c>
      <c r="T654">
        <f t="shared" si="33"/>
        <v>2016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>
        <v>1360366708</v>
      </c>
      <c r="K655" t="b">
        <v>0</v>
      </c>
      <c r="L655">
        <v>96</v>
      </c>
      <c r="M655" t="b">
        <v>1</v>
      </c>
      <c r="N655">
        <f>ROUND(E655/D655*100,0)</f>
        <v>111</v>
      </c>
      <c r="O655">
        <f>IFERROR(ROUND(E655/L655,2),0)</f>
        <v>115.31</v>
      </c>
      <c r="P655" s="12" t="s">
        <v>8293</v>
      </c>
      <c r="Q655" t="s">
        <v>8294</v>
      </c>
      <c r="R655" s="9">
        <f t="shared" si="34"/>
        <v>41313.985046296293</v>
      </c>
      <c r="S655" s="9">
        <f t="shared" si="35"/>
        <v>41343.943379629629</v>
      </c>
      <c r="T655">
        <f t="shared" si="33"/>
        <v>2013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>
        <v>1434881005</v>
      </c>
      <c r="K656" t="b">
        <v>0</v>
      </c>
      <c r="L656">
        <v>73</v>
      </c>
      <c r="M656" t="b">
        <v>1</v>
      </c>
      <c r="N656">
        <f>ROUND(E656/D656*100,0)</f>
        <v>111</v>
      </c>
      <c r="O656">
        <f>IFERROR(ROUND(E656/L656,2),0)</f>
        <v>151.46</v>
      </c>
      <c r="P656" s="12" t="s">
        <v>8266</v>
      </c>
      <c r="Q656" t="s">
        <v>8268</v>
      </c>
      <c r="R656" s="9">
        <f t="shared" si="34"/>
        <v>42176.419039351851</v>
      </c>
      <c r="S656" s="9">
        <f t="shared" si="35"/>
        <v>42206.419039351851</v>
      </c>
      <c r="T656">
        <f t="shared" si="33"/>
        <v>2015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>ROUND(E657/D657*100,0)</f>
        <v>105</v>
      </c>
      <c r="O657">
        <f>IFERROR(ROUND(E657/L657,2),0)</f>
        <v>56.07</v>
      </c>
      <c r="P657" s="12" t="s">
        <v>8266</v>
      </c>
      <c r="Q657" t="s">
        <v>8268</v>
      </c>
      <c r="R657" s="9">
        <f t="shared" si="34"/>
        <v>42037.938206018516</v>
      </c>
      <c r="S657" s="9">
        <f t="shared" si="35"/>
        <v>42068.166666666672</v>
      </c>
      <c r="T657">
        <f t="shared" si="33"/>
        <v>2015</v>
      </c>
    </row>
    <row r="658" spans="1:20" ht="43.5" x14ac:dyDescent="0.35">
      <c r="A658">
        <v>2895</v>
      </c>
      <c r="B658" s="3" t="s">
        <v>2895</v>
      </c>
      <c r="C658" s="3" t="s">
        <v>7005</v>
      </c>
      <c r="D658" s="6">
        <v>500</v>
      </c>
      <c r="E658" s="8">
        <v>23</v>
      </c>
      <c r="F658" t="s">
        <v>8220</v>
      </c>
      <c r="G658" t="s">
        <v>8223</v>
      </c>
      <c r="H658" t="s">
        <v>8245</v>
      </c>
      <c r="I658" s="11">
        <v>1403470800</v>
      </c>
      <c r="J658">
        <v>1403356792</v>
      </c>
      <c r="K658" t="b">
        <v>0</v>
      </c>
      <c r="L658">
        <v>4</v>
      </c>
      <c r="M658" t="b">
        <v>0</v>
      </c>
      <c r="N658">
        <f>ROUND(E658/D658*100,0)</f>
        <v>5</v>
      </c>
      <c r="O658">
        <f>IFERROR(ROUND(E658/L658,2),0)</f>
        <v>5.75</v>
      </c>
      <c r="P658" s="12" t="s">
        <v>8266</v>
      </c>
      <c r="Q658" t="s">
        <v>8268</v>
      </c>
      <c r="R658" s="9">
        <f t="shared" si="34"/>
        <v>41811.555462962962</v>
      </c>
      <c r="S658" s="9">
        <f t="shared" si="35"/>
        <v>41812.875</v>
      </c>
      <c r="T658">
        <f t="shared" si="33"/>
        <v>2014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>ROUND(E659/D659*100,0)</f>
        <v>1462</v>
      </c>
      <c r="O659">
        <f>IFERROR(ROUND(E659/L659,2),0)</f>
        <v>40.76</v>
      </c>
      <c r="P659" s="12" t="s">
        <v>8277</v>
      </c>
      <c r="Q659" t="s">
        <v>8278</v>
      </c>
      <c r="R659" s="9">
        <f t="shared" si="34"/>
        <v>41493.543958333335</v>
      </c>
      <c r="S659" s="9">
        <f t="shared" si="35"/>
        <v>41523.791666666664</v>
      </c>
      <c r="T659">
        <f t="shared" si="33"/>
        <v>2013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>ROUND(E660/D660*100,0)</f>
        <v>110</v>
      </c>
      <c r="O660">
        <f>IFERROR(ROUND(E660/L660,2),0)</f>
        <v>85.55</v>
      </c>
      <c r="P660" s="12" t="s">
        <v>8293</v>
      </c>
      <c r="Q660" t="s">
        <v>8303</v>
      </c>
      <c r="R660" s="9">
        <f t="shared" si="34"/>
        <v>41175.05972222222</v>
      </c>
      <c r="S660" s="9">
        <f t="shared" si="35"/>
        <v>41235.101388888892</v>
      </c>
      <c r="T660">
        <f t="shared" si="33"/>
        <v>2012</v>
      </c>
    </row>
    <row r="661" spans="1:20" ht="58" x14ac:dyDescent="0.35">
      <c r="A661">
        <v>1542</v>
      </c>
      <c r="B661" s="3" t="s">
        <v>1543</v>
      </c>
      <c r="C661" s="3" t="s">
        <v>5652</v>
      </c>
      <c r="D661" s="6">
        <v>500</v>
      </c>
      <c r="E661" s="8">
        <v>20</v>
      </c>
      <c r="F661" t="s">
        <v>8220</v>
      </c>
      <c r="G661" t="s">
        <v>8228</v>
      </c>
      <c r="H661" t="s">
        <v>8250</v>
      </c>
      <c r="I661" s="11">
        <v>1435708500</v>
      </c>
      <c r="J661">
        <v>1434412500</v>
      </c>
      <c r="K661" t="b">
        <v>0</v>
      </c>
      <c r="L661">
        <v>1</v>
      </c>
      <c r="M661" t="b">
        <v>0</v>
      </c>
      <c r="N661">
        <f>ROUND(E661/D661*100,0)</f>
        <v>4</v>
      </c>
      <c r="O661">
        <f>IFERROR(ROUND(E661/L661,2),0)</f>
        <v>20</v>
      </c>
      <c r="P661" s="12" t="s">
        <v>8282</v>
      </c>
      <c r="Q661" t="s">
        <v>8320</v>
      </c>
      <c r="R661" s="9">
        <f t="shared" si="34"/>
        <v>42170.996527777781</v>
      </c>
      <c r="S661" s="9">
        <f t="shared" si="35"/>
        <v>42185.996527777781</v>
      </c>
      <c r="T661">
        <f t="shared" si="33"/>
        <v>2015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>ROUND(E662/D662*100,0)</f>
        <v>542</v>
      </c>
      <c r="O662">
        <f>IFERROR(ROUND(E662/L662,2),0)</f>
        <v>41.23</v>
      </c>
      <c r="P662" s="12" t="s">
        <v>8285</v>
      </c>
      <c r="Q662" t="s">
        <v>8286</v>
      </c>
      <c r="R662" s="9">
        <f t="shared" si="34"/>
        <v>42163.625787037032</v>
      </c>
      <c r="S662" s="9">
        <f t="shared" si="35"/>
        <v>42191.125</v>
      </c>
      <c r="T662">
        <f t="shared" si="33"/>
        <v>2015</v>
      </c>
    </row>
    <row r="663" spans="1:20" ht="58" x14ac:dyDescent="0.35">
      <c r="A663">
        <v>3858</v>
      </c>
      <c r="B663" s="3" t="s">
        <v>3855</v>
      </c>
      <c r="C663" s="3" t="s">
        <v>7967</v>
      </c>
      <c r="D663" s="6">
        <v>500</v>
      </c>
      <c r="E663" s="8">
        <v>10</v>
      </c>
      <c r="F663" t="s">
        <v>8220</v>
      </c>
      <c r="G663" t="s">
        <v>8224</v>
      </c>
      <c r="H663" t="s">
        <v>8246</v>
      </c>
      <c r="I663" s="11">
        <v>1432328400</v>
      </c>
      <c r="J663">
        <v>1430734844</v>
      </c>
      <c r="K663" t="b">
        <v>0</v>
      </c>
      <c r="L663">
        <v>1</v>
      </c>
      <c r="M663" t="b">
        <v>0</v>
      </c>
      <c r="N663">
        <f>ROUND(E663/D663*100,0)</f>
        <v>2</v>
      </c>
      <c r="O663">
        <f>IFERROR(ROUND(E663/L663,2),0)</f>
        <v>10</v>
      </c>
      <c r="P663" s="12" t="s">
        <v>8266</v>
      </c>
      <c r="Q663" t="s">
        <v>8268</v>
      </c>
      <c r="R663" s="9">
        <f t="shared" si="34"/>
        <v>42128.431064814817</v>
      </c>
      <c r="S663" s="9">
        <f t="shared" si="35"/>
        <v>42146.875</v>
      </c>
      <c r="T663">
        <f t="shared" si="33"/>
        <v>2015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>ROUND(E664/D664*100,0)</f>
        <v>108</v>
      </c>
      <c r="O664">
        <f>IFERROR(ROUND(E664/L664,2),0)</f>
        <v>58.72</v>
      </c>
      <c r="P664" s="12" t="s">
        <v>8290</v>
      </c>
      <c r="Q664" t="s">
        <v>8291</v>
      </c>
      <c r="R664" s="9">
        <f t="shared" si="34"/>
        <v>40990.909259259257</v>
      </c>
      <c r="S664" s="9">
        <f t="shared" si="35"/>
        <v>41026.897222222222</v>
      </c>
      <c r="T664">
        <f t="shared" si="33"/>
        <v>2012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>ROUND(E665/D665*100,0)</f>
        <v>180</v>
      </c>
      <c r="O665">
        <f>IFERROR(ROUND(E665/L665,2),0)</f>
        <v>24.27</v>
      </c>
      <c r="P665" s="12" t="s">
        <v>8285</v>
      </c>
      <c r="Q665" t="s">
        <v>8286</v>
      </c>
      <c r="R665" s="9">
        <f t="shared" si="34"/>
        <v>42496.582337962958</v>
      </c>
      <c r="S665" s="9">
        <f t="shared" si="35"/>
        <v>42513.125</v>
      </c>
      <c r="T665">
        <f t="shared" si="33"/>
        <v>2016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>ROUND(E666/D666*100,0)</f>
        <v>108</v>
      </c>
      <c r="O666">
        <f>IFERROR(ROUND(E666/L666,2),0)</f>
        <v>90</v>
      </c>
      <c r="P666" s="12" t="s">
        <v>8288</v>
      </c>
      <c r="Q666" t="s">
        <v>8289</v>
      </c>
      <c r="R666" s="9">
        <f t="shared" si="34"/>
        <v>41943.142534722225</v>
      </c>
      <c r="S666" s="9">
        <f t="shared" si="35"/>
        <v>41973.184201388889</v>
      </c>
      <c r="T666">
        <f t="shared" si="33"/>
        <v>2014</v>
      </c>
    </row>
    <row r="667" spans="1:20" ht="43.5" x14ac:dyDescent="0.35">
      <c r="A667">
        <v>1915</v>
      </c>
      <c r="B667" s="3" t="s">
        <v>1916</v>
      </c>
      <c r="C667" s="3" t="s">
        <v>6025</v>
      </c>
      <c r="D667" s="6">
        <v>500</v>
      </c>
      <c r="E667" s="8">
        <v>8</v>
      </c>
      <c r="F667" t="s">
        <v>8220</v>
      </c>
      <c r="G667" t="s">
        <v>8223</v>
      </c>
      <c r="H667" t="s">
        <v>8245</v>
      </c>
      <c r="I667" s="11">
        <v>1409620222</v>
      </c>
      <c r="J667">
        <v>1407892222</v>
      </c>
      <c r="K667" t="b">
        <v>0</v>
      </c>
      <c r="L667">
        <v>4</v>
      </c>
      <c r="M667" t="b">
        <v>0</v>
      </c>
      <c r="N667">
        <f>ROUND(E667/D667*100,0)</f>
        <v>2</v>
      </c>
      <c r="O667">
        <f>IFERROR(ROUND(E667/L667,2),0)</f>
        <v>2</v>
      </c>
      <c r="P667" s="12" t="s">
        <v>8277</v>
      </c>
      <c r="Q667" t="s">
        <v>8287</v>
      </c>
      <c r="R667" s="9">
        <f t="shared" si="34"/>
        <v>41864.04886574074</v>
      </c>
      <c r="S667" s="9">
        <f t="shared" si="35"/>
        <v>41884.04886574074</v>
      </c>
      <c r="T667">
        <f t="shared" si="33"/>
        <v>2014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>
        <v>1447698010</v>
      </c>
      <c r="K668" t="b">
        <v>0</v>
      </c>
      <c r="L668">
        <v>99</v>
      </c>
      <c r="M668" t="b">
        <v>1</v>
      </c>
      <c r="N668">
        <f>ROUND(E668/D668*100,0)</f>
        <v>107</v>
      </c>
      <c r="O668">
        <f>IFERROR(ROUND(E668/L668,2),0)</f>
        <v>108.48</v>
      </c>
      <c r="P668" s="12" t="s">
        <v>8293</v>
      </c>
      <c r="Q668" t="s">
        <v>8295</v>
      </c>
      <c r="R668" s="9">
        <f t="shared" si="34"/>
        <v>42324.764004629629</v>
      </c>
      <c r="S668" s="9">
        <f t="shared" si="35"/>
        <v>42354.764004629629</v>
      </c>
      <c r="T668">
        <f t="shared" si="33"/>
        <v>2015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>ROUND(E669/D669*100,0)</f>
        <v>102</v>
      </c>
      <c r="O669">
        <f>IFERROR(ROUND(E669/L669,2),0)</f>
        <v>107.1</v>
      </c>
      <c r="P669" s="12" t="s">
        <v>8277</v>
      </c>
      <c r="Q669" t="s">
        <v>8284</v>
      </c>
      <c r="R669" s="9">
        <f t="shared" si="34"/>
        <v>41730.708472222221</v>
      </c>
      <c r="S669" s="9">
        <f t="shared" si="35"/>
        <v>41759.208333333336</v>
      </c>
      <c r="T669">
        <f t="shared" si="33"/>
        <v>2014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>ROUND(E670/D670*100,0)</f>
        <v>126</v>
      </c>
      <c r="O670">
        <f>IFERROR(ROUND(E670/L670,2),0)</f>
        <v>21.5</v>
      </c>
      <c r="P670" s="12" t="s">
        <v>8285</v>
      </c>
      <c r="Q670" t="s">
        <v>8286</v>
      </c>
      <c r="R670" s="9">
        <f t="shared" si="34"/>
        <v>41724.881099537037</v>
      </c>
      <c r="S670" s="9">
        <f t="shared" si="35"/>
        <v>41754.881099537037</v>
      </c>
      <c r="T670">
        <f t="shared" si="33"/>
        <v>2014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>ROUND(E671/D671*100,0)</f>
        <v>107</v>
      </c>
      <c r="O671">
        <f>IFERROR(ROUND(E671/L671,2),0)</f>
        <v>109.03</v>
      </c>
      <c r="P671" s="12" t="s">
        <v>8266</v>
      </c>
      <c r="Q671" t="s">
        <v>8268</v>
      </c>
      <c r="R671" s="9">
        <f t="shared" si="34"/>
        <v>42157.470185185186</v>
      </c>
      <c r="S671" s="9">
        <f t="shared" si="35"/>
        <v>42187.470185185186</v>
      </c>
      <c r="T671">
        <f t="shared" ref="T671:T712" si="36">YEAR(R671)</f>
        <v>2015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>ROUND(E672/D672*100,0)</f>
        <v>427</v>
      </c>
      <c r="O672">
        <f>IFERROR(ROUND(E672/L672,2),0)</f>
        <v>31.69</v>
      </c>
      <c r="P672" s="12" t="s">
        <v>8288</v>
      </c>
      <c r="Q672" t="s">
        <v>8289</v>
      </c>
      <c r="R672" s="9">
        <f t="shared" si="34"/>
        <v>42654.469826388886</v>
      </c>
      <c r="S672" s="9">
        <f t="shared" si="35"/>
        <v>42686.166666666672</v>
      </c>
      <c r="T672">
        <f t="shared" si="36"/>
        <v>2016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>
        <v>1455736719</v>
      </c>
      <c r="K673" t="b">
        <v>0</v>
      </c>
      <c r="L673">
        <v>87</v>
      </c>
      <c r="M673" t="b">
        <v>1</v>
      </c>
      <c r="N673">
        <f>ROUND(E673/D673*100,0)</f>
        <v>214</v>
      </c>
      <c r="O673">
        <f>IFERROR(ROUND(E673/L673,2),0)</f>
        <v>122.74</v>
      </c>
      <c r="P673" s="12" t="s">
        <v>8277</v>
      </c>
      <c r="Q673" t="s">
        <v>8279</v>
      </c>
      <c r="R673" s="9">
        <f t="shared" si="34"/>
        <v>42417.804618055554</v>
      </c>
      <c r="S673" s="9">
        <f t="shared" si="35"/>
        <v>42477.762951388882</v>
      </c>
      <c r="T673">
        <f t="shared" si="36"/>
        <v>2016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>
        <v>1428465420</v>
      </c>
      <c r="K674" t="b">
        <v>0</v>
      </c>
      <c r="L674">
        <v>57</v>
      </c>
      <c r="M674" t="b">
        <v>1</v>
      </c>
      <c r="N674">
        <f>ROUND(E674/D674*100,0)</f>
        <v>126</v>
      </c>
      <c r="O674">
        <f>IFERROR(ROUND(E674/L674,2),0)</f>
        <v>187.19</v>
      </c>
      <c r="P674" s="12" t="s">
        <v>8280</v>
      </c>
      <c r="Q674" t="s">
        <v>8299</v>
      </c>
      <c r="R674" s="9">
        <f t="shared" si="34"/>
        <v>42102.164583333331</v>
      </c>
      <c r="S674" s="9">
        <f t="shared" si="35"/>
        <v>42133.208333333328</v>
      </c>
      <c r="T674">
        <f t="shared" si="36"/>
        <v>2015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>
        <v>1275415679</v>
      </c>
      <c r="K675" t="b">
        <v>1</v>
      </c>
      <c r="L675">
        <v>88</v>
      </c>
      <c r="M675" t="b">
        <v>1</v>
      </c>
      <c r="N675">
        <f>ROUND(E675/D675*100,0)</f>
        <v>106</v>
      </c>
      <c r="O675">
        <f>IFERROR(ROUND(E675/L675,2),0)</f>
        <v>120.91</v>
      </c>
      <c r="P675" s="12" t="s">
        <v>8290</v>
      </c>
      <c r="Q675" t="s">
        <v>8291</v>
      </c>
      <c r="R675" s="9">
        <f t="shared" si="34"/>
        <v>40330.755543981482</v>
      </c>
      <c r="S675" s="9">
        <f t="shared" si="35"/>
        <v>40376.415972222225</v>
      </c>
      <c r="T675">
        <f t="shared" si="36"/>
        <v>2010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>ROUND(E676/D676*100,0)</f>
        <v>265</v>
      </c>
      <c r="O676">
        <f>IFERROR(ROUND(E676/L676,2),0)</f>
        <v>84.21</v>
      </c>
      <c r="P676" s="12" t="s">
        <v>8293</v>
      </c>
      <c r="Q676" t="s">
        <v>8297</v>
      </c>
      <c r="R676" s="9">
        <f t="shared" si="34"/>
        <v>40939.837673611109</v>
      </c>
      <c r="S676" s="9">
        <f t="shared" si="35"/>
        <v>40970.290972222225</v>
      </c>
      <c r="T676">
        <f t="shared" si="36"/>
        <v>2012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>ROUND(E677/D677*100,0)</f>
        <v>106</v>
      </c>
      <c r="O677">
        <f>IFERROR(ROUND(E677/L677,2),0)</f>
        <v>103.95</v>
      </c>
      <c r="P677" s="12" t="s">
        <v>8266</v>
      </c>
      <c r="Q677" t="s">
        <v>8268</v>
      </c>
      <c r="R677" s="9">
        <f t="shared" si="34"/>
        <v>42250.598217592589</v>
      </c>
      <c r="S677" s="9">
        <f t="shared" si="35"/>
        <v>42270.598217592589</v>
      </c>
      <c r="T677">
        <f t="shared" si="36"/>
        <v>2015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>ROUND(E678/D678*100,0)</f>
        <v>106</v>
      </c>
      <c r="O678">
        <f>IFERROR(ROUND(E678/L678,2),0)</f>
        <v>95.96</v>
      </c>
      <c r="P678" s="12" t="s">
        <v>8280</v>
      </c>
      <c r="Q678" t="s">
        <v>8299</v>
      </c>
      <c r="R678" s="9">
        <f t="shared" si="34"/>
        <v>42733.94131944445</v>
      </c>
      <c r="S678" s="9">
        <f t="shared" si="35"/>
        <v>42763.94131944445</v>
      </c>
      <c r="T678">
        <f t="shared" si="36"/>
        <v>2016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>ROUND(E679/D679*100,0)</f>
        <v>106</v>
      </c>
      <c r="O679">
        <f>IFERROR(ROUND(E679/L679,2),0)</f>
        <v>87.96</v>
      </c>
      <c r="P679" s="12" t="s">
        <v>8293</v>
      </c>
      <c r="Q679" t="s">
        <v>8294</v>
      </c>
      <c r="R679" s="9">
        <f t="shared" si="34"/>
        <v>40335.798078703701</v>
      </c>
      <c r="S679" s="9">
        <f t="shared" si="35"/>
        <v>40381.25</v>
      </c>
      <c r="T679">
        <f t="shared" si="36"/>
        <v>2010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>ROUND(E680/D680*100,0)</f>
        <v>106</v>
      </c>
      <c r="O680">
        <f>IFERROR(ROUND(E680/L680,2),0)</f>
        <v>62.83</v>
      </c>
      <c r="P680" s="12" t="s">
        <v>8266</v>
      </c>
      <c r="Q680" t="s">
        <v>8268</v>
      </c>
      <c r="R680" s="9">
        <f t="shared" si="34"/>
        <v>41800.380428240744</v>
      </c>
      <c r="S680" s="9">
        <f t="shared" si="35"/>
        <v>41830.380428240744</v>
      </c>
      <c r="T680">
        <f t="shared" si="36"/>
        <v>2014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>ROUND(E681/D681*100,0)</f>
        <v>352</v>
      </c>
      <c r="O681">
        <f>IFERROR(ROUND(E681/L681,2),0)</f>
        <v>22.08</v>
      </c>
      <c r="P681" s="12" t="s">
        <v>8293</v>
      </c>
      <c r="Q681" t="s">
        <v>8295</v>
      </c>
      <c r="R681" s="9">
        <f t="shared" si="34"/>
        <v>42271.251979166671</v>
      </c>
      <c r="S681" s="9">
        <f t="shared" si="35"/>
        <v>42294.166666666672</v>
      </c>
      <c r="T681">
        <f t="shared" si="36"/>
        <v>2015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>ROUND(E682/D682*100,0)</f>
        <v>106</v>
      </c>
      <c r="O682">
        <f>IFERROR(ROUND(E682/L682,2),0)</f>
        <v>63.17</v>
      </c>
      <c r="P682" s="12" t="s">
        <v>8290</v>
      </c>
      <c r="Q682" t="s">
        <v>8291</v>
      </c>
      <c r="R682" s="9">
        <f t="shared" si="34"/>
        <v>42291.46674768519</v>
      </c>
      <c r="S682" s="9">
        <f t="shared" si="35"/>
        <v>42315.166666666672</v>
      </c>
      <c r="T682">
        <f t="shared" si="36"/>
        <v>2015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>
        <v>1364426260</v>
      </c>
      <c r="K683" t="b">
        <v>0</v>
      </c>
      <c r="L683">
        <v>52</v>
      </c>
      <c r="M683" t="b">
        <v>1</v>
      </c>
      <c r="N683">
        <f>ROUND(E683/D683*100,0)</f>
        <v>100</v>
      </c>
      <c r="O683">
        <f>IFERROR(ROUND(E683/L683,2),0)</f>
        <v>202.42</v>
      </c>
      <c r="P683" s="12" t="s">
        <v>8290</v>
      </c>
      <c r="Q683" t="s">
        <v>8291</v>
      </c>
      <c r="R683" s="9">
        <f t="shared" si="34"/>
        <v>41360.970601851855</v>
      </c>
      <c r="S683" s="9">
        <f t="shared" si="35"/>
        <v>41372.189583333333</v>
      </c>
      <c r="T683">
        <f t="shared" si="36"/>
        <v>2013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>
        <v>1480546233</v>
      </c>
      <c r="K684" t="b">
        <v>0</v>
      </c>
      <c r="L684">
        <v>52</v>
      </c>
      <c r="M684" t="b">
        <v>1</v>
      </c>
      <c r="N684">
        <f>ROUND(E684/D684*100,0)</f>
        <v>105</v>
      </c>
      <c r="O684">
        <f>IFERROR(ROUND(E684/L684,2),0)</f>
        <v>201.94</v>
      </c>
      <c r="P684" s="12" t="s">
        <v>8293</v>
      </c>
      <c r="Q684" t="s">
        <v>8297</v>
      </c>
      <c r="R684" s="9">
        <f t="shared" si="34"/>
        <v>42704.95177083333</v>
      </c>
      <c r="S684" s="9">
        <f t="shared" si="35"/>
        <v>42734.95177083333</v>
      </c>
      <c r="T684">
        <f t="shared" si="36"/>
        <v>2016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>
        <v>1462140537</v>
      </c>
      <c r="K685" t="b">
        <v>0</v>
      </c>
      <c r="L685">
        <v>72</v>
      </c>
      <c r="M685" t="b">
        <v>1</v>
      </c>
      <c r="N685">
        <f>ROUND(E685/D685*100,0)</f>
        <v>104</v>
      </c>
      <c r="O685">
        <f>IFERROR(ROUND(E685/L685,2),0)</f>
        <v>145</v>
      </c>
      <c r="P685" s="12" t="s">
        <v>8266</v>
      </c>
      <c r="Q685" t="s">
        <v>8268</v>
      </c>
      <c r="R685" s="9">
        <f t="shared" si="34"/>
        <v>42491.92288194444</v>
      </c>
      <c r="S685" s="9">
        <f t="shared" si="35"/>
        <v>42521.92288194444</v>
      </c>
      <c r="T685">
        <f t="shared" si="36"/>
        <v>2016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>ROUND(E686/D686*100,0)</f>
        <v>149</v>
      </c>
      <c r="O686">
        <f>IFERROR(ROUND(E686/L686,2),0)</f>
        <v>71.97</v>
      </c>
      <c r="P686" s="12" t="s">
        <v>8293</v>
      </c>
      <c r="Q686" t="s">
        <v>8297</v>
      </c>
      <c r="R686" s="9">
        <f t="shared" si="34"/>
        <v>40927.731782407405</v>
      </c>
      <c r="S686" s="9">
        <f t="shared" si="35"/>
        <v>40962.731782407405</v>
      </c>
      <c r="T686">
        <f t="shared" si="36"/>
        <v>2012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>ROUND(E687/D687*100,0)</f>
        <v>130</v>
      </c>
      <c r="O687">
        <f>IFERROR(ROUND(E687/L687,2),0)</f>
        <v>43.1</v>
      </c>
      <c r="P687" s="12" t="s">
        <v>8277</v>
      </c>
      <c r="Q687" t="s">
        <v>8278</v>
      </c>
      <c r="R687" s="9">
        <f t="shared" si="34"/>
        <v>41604.022418981483</v>
      </c>
      <c r="S687" s="9">
        <f t="shared" si="35"/>
        <v>41634.022418981483</v>
      </c>
      <c r="T687">
        <f t="shared" si="36"/>
        <v>2013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>ROUND(E688/D688*100,0)</f>
        <v>104</v>
      </c>
      <c r="O688">
        <f>IFERROR(ROUND(E688/L688,2),0)</f>
        <v>66.37</v>
      </c>
      <c r="P688" s="12" t="s">
        <v>8293</v>
      </c>
      <c r="Q688" t="s">
        <v>8297</v>
      </c>
      <c r="R688" s="9">
        <f t="shared" si="34"/>
        <v>41194.715520833335</v>
      </c>
      <c r="S688" s="9">
        <f t="shared" si="35"/>
        <v>41235.916666666664</v>
      </c>
      <c r="T688">
        <f t="shared" si="36"/>
        <v>2012</v>
      </c>
    </row>
    <row r="689" spans="1:20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>ROUND(E689/D689*100,0)</f>
        <v>104</v>
      </c>
      <c r="O689">
        <f>IFERROR(ROUND(E689/L689,2),0)</f>
        <v>69.27</v>
      </c>
      <c r="P689" s="12" t="s">
        <v>8290</v>
      </c>
      <c r="Q689" t="s">
        <v>8298</v>
      </c>
      <c r="R689" s="9">
        <f t="shared" si="34"/>
        <v>41828.515127314815</v>
      </c>
      <c r="S689" s="9">
        <f t="shared" si="35"/>
        <v>41858.515127314815</v>
      </c>
      <c r="T689">
        <f t="shared" si="36"/>
        <v>2014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>ROUND(E690/D690*100,0)</f>
        <v>104</v>
      </c>
      <c r="O690">
        <f>IFERROR(ROUND(E690/L690,2),0)</f>
        <v>90.2</v>
      </c>
      <c r="P690" s="12" t="s">
        <v>8266</v>
      </c>
      <c r="Q690" t="s">
        <v>8267</v>
      </c>
      <c r="R690" s="9">
        <f t="shared" si="34"/>
        <v>42775.733715277776</v>
      </c>
      <c r="S690" s="9">
        <f t="shared" si="35"/>
        <v>42793.207638888889</v>
      </c>
      <c r="T690">
        <f t="shared" si="36"/>
        <v>2017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>ROUND(E691/D691*100,0)</f>
        <v>172</v>
      </c>
      <c r="O691">
        <f>IFERROR(ROUND(E691/L691,2),0)</f>
        <v>94.05</v>
      </c>
      <c r="P691" s="12" t="s">
        <v>8293</v>
      </c>
      <c r="Q691" t="s">
        <v>8294</v>
      </c>
      <c r="R691" s="9">
        <f t="shared" si="34"/>
        <v>41879.130868055552</v>
      </c>
      <c r="S691" s="9">
        <f t="shared" si="35"/>
        <v>41909.130868055552</v>
      </c>
      <c r="T691">
        <f t="shared" si="36"/>
        <v>2014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>ROUND(E692/D692*100,0)</f>
        <v>103</v>
      </c>
      <c r="O692">
        <f>IFERROR(ROUND(E692/L692,2),0)</f>
        <v>90.68</v>
      </c>
      <c r="P692" s="12" t="s">
        <v>8266</v>
      </c>
      <c r="Q692" t="s">
        <v>8268</v>
      </c>
      <c r="R692" s="9">
        <f t="shared" si="34"/>
        <v>42612.918807870374</v>
      </c>
      <c r="S692" s="9">
        <f t="shared" si="35"/>
        <v>42654.165972222225</v>
      </c>
      <c r="T692">
        <f t="shared" si="36"/>
        <v>2016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>ROUND(E693/D693*100,0)</f>
        <v>103</v>
      </c>
      <c r="O693">
        <f>IFERROR(ROUND(E693/L693,2),0)</f>
        <v>86.85</v>
      </c>
      <c r="P693" s="12" t="s">
        <v>8290</v>
      </c>
      <c r="Q693" t="s">
        <v>8291</v>
      </c>
      <c r="R693" s="9">
        <f t="shared" si="34"/>
        <v>41355.577291666668</v>
      </c>
      <c r="S693" s="9">
        <f t="shared" si="35"/>
        <v>41395.207638888889</v>
      </c>
      <c r="T693">
        <f t="shared" si="36"/>
        <v>2013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>ROUND(E694/D694*100,0)</f>
        <v>103</v>
      </c>
      <c r="O694">
        <f>IFERROR(ROUND(E694/L694,2),0)</f>
        <v>86.55</v>
      </c>
      <c r="P694" s="12" t="s">
        <v>8290</v>
      </c>
      <c r="Q694" t="s">
        <v>8291</v>
      </c>
      <c r="R694" s="9">
        <f t="shared" si="34"/>
        <v>42207.58699074074</v>
      </c>
      <c r="S694" s="9">
        <f t="shared" si="35"/>
        <v>42237.58699074074</v>
      </c>
      <c r="T694">
        <f t="shared" si="36"/>
        <v>2015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>
        <v>1409173492</v>
      </c>
      <c r="K695" t="b">
        <v>1</v>
      </c>
      <c r="L695">
        <v>74</v>
      </c>
      <c r="M695" t="b">
        <v>1</v>
      </c>
      <c r="N695">
        <f>ROUND(E695/D695*100,0)</f>
        <v>103</v>
      </c>
      <c r="O695">
        <f>IFERROR(ROUND(E695/L695,2),0)</f>
        <v>139.19</v>
      </c>
      <c r="P695" s="12" t="s">
        <v>8266</v>
      </c>
      <c r="Q695" t="s">
        <v>8268</v>
      </c>
      <c r="R695" s="9">
        <f t="shared" si="34"/>
        <v>41878.878379629627</v>
      </c>
      <c r="S695" s="9">
        <f t="shared" si="35"/>
        <v>41908.878379629627</v>
      </c>
      <c r="T695">
        <f t="shared" si="36"/>
        <v>2014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>ROUND(E696/D696*100,0)</f>
        <v>103</v>
      </c>
      <c r="O696">
        <f>IFERROR(ROUND(E696/L696,2),0)</f>
        <v>63.57</v>
      </c>
      <c r="P696" s="12" t="s">
        <v>8266</v>
      </c>
      <c r="Q696" t="s">
        <v>8268</v>
      </c>
      <c r="R696" s="9">
        <f t="shared" si="34"/>
        <v>41932.311099537037</v>
      </c>
      <c r="S696" s="9">
        <f t="shared" si="35"/>
        <v>41962.352766203709</v>
      </c>
      <c r="T696">
        <f t="shared" si="36"/>
        <v>2014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>
        <v>1413827572</v>
      </c>
      <c r="K697" t="b">
        <v>0</v>
      </c>
      <c r="L697">
        <v>75</v>
      </c>
      <c r="M697" t="b">
        <v>1</v>
      </c>
      <c r="N697">
        <f>ROUND(E697/D697*100,0)</f>
        <v>103</v>
      </c>
      <c r="O697">
        <f>IFERROR(ROUND(E697/L697,2),0)</f>
        <v>137.21</v>
      </c>
      <c r="P697" s="12" t="s">
        <v>8290</v>
      </c>
      <c r="Q697" t="s">
        <v>8298</v>
      </c>
      <c r="R697" s="9">
        <f t="shared" si="34"/>
        <v>41932.745046296295</v>
      </c>
      <c r="S697" s="9">
        <f t="shared" si="35"/>
        <v>41962.786712962959</v>
      </c>
      <c r="T697">
        <f t="shared" si="36"/>
        <v>2014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>
        <v>1424198723</v>
      </c>
      <c r="K698" t="b">
        <v>0</v>
      </c>
      <c r="L698">
        <v>61</v>
      </c>
      <c r="M698" t="b">
        <v>1</v>
      </c>
      <c r="N698">
        <f>ROUND(E698/D698*100,0)</f>
        <v>103</v>
      </c>
      <c r="O698">
        <f>IFERROR(ROUND(E698/L698,2),0)</f>
        <v>168.69</v>
      </c>
      <c r="P698" s="12" t="s">
        <v>8282</v>
      </c>
      <c r="Q698" t="s">
        <v>8283</v>
      </c>
      <c r="R698" s="9">
        <f t="shared" si="34"/>
        <v>42052.7815162037</v>
      </c>
      <c r="S698" s="9">
        <f t="shared" si="35"/>
        <v>42082.739849537036</v>
      </c>
      <c r="T698">
        <f t="shared" si="36"/>
        <v>2015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>
        <v>1401336045</v>
      </c>
      <c r="K699" t="b">
        <v>0</v>
      </c>
      <c r="L699">
        <v>96</v>
      </c>
      <c r="M699" t="b">
        <v>1</v>
      </c>
      <c r="N699">
        <f>ROUND(E699/D699*100,0)</f>
        <v>103</v>
      </c>
      <c r="O699">
        <f>IFERROR(ROUND(E699/L699,2),0)</f>
        <v>106.93</v>
      </c>
      <c r="P699" s="12" t="s">
        <v>8266</v>
      </c>
      <c r="Q699" t="s">
        <v>8269</v>
      </c>
      <c r="R699" s="9">
        <f t="shared" si="34"/>
        <v>41788.167187500003</v>
      </c>
      <c r="S699" s="9">
        <f t="shared" si="35"/>
        <v>41823.167187500003</v>
      </c>
      <c r="T699">
        <f t="shared" si="36"/>
        <v>2014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>
        <v>1467476523</v>
      </c>
      <c r="K700" t="b">
        <v>0</v>
      </c>
      <c r="L700">
        <v>52</v>
      </c>
      <c r="M700" t="b">
        <v>1</v>
      </c>
      <c r="N700">
        <f>ROUND(E700/D700*100,0)</f>
        <v>102</v>
      </c>
      <c r="O700">
        <f>IFERROR(ROUND(E700/L700,2),0)</f>
        <v>196.83</v>
      </c>
      <c r="P700" s="12" t="s">
        <v>8293</v>
      </c>
      <c r="Q700" t="s">
        <v>8297</v>
      </c>
      <c r="R700" s="9">
        <f t="shared" si="34"/>
        <v>42553.681979166664</v>
      </c>
      <c r="S700" s="9">
        <f t="shared" si="35"/>
        <v>42583.681979166664</v>
      </c>
      <c r="T700">
        <f t="shared" si="36"/>
        <v>2016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>ROUND(E701/D701*100,0)</f>
        <v>102</v>
      </c>
      <c r="O701">
        <f>IFERROR(ROUND(E701/L701,2),0)</f>
        <v>105.52</v>
      </c>
      <c r="P701" s="12" t="s">
        <v>8266</v>
      </c>
      <c r="Q701" t="s">
        <v>8268</v>
      </c>
      <c r="R701" s="9">
        <f t="shared" si="34"/>
        <v>42118.556331018524</v>
      </c>
      <c r="S701" s="9">
        <f t="shared" si="35"/>
        <v>42150.165972222225</v>
      </c>
      <c r="T701">
        <f t="shared" si="36"/>
        <v>2015</v>
      </c>
    </row>
    <row r="702" spans="1:20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1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>ROUND(E702/D702*100,0)</f>
        <v>204</v>
      </c>
      <c r="O702">
        <f>IFERROR(ROUND(E702/L702,2),0)</f>
        <v>59.36</v>
      </c>
      <c r="P702" s="12" t="s">
        <v>8280</v>
      </c>
      <c r="Q702" t="s">
        <v>8299</v>
      </c>
      <c r="R702" s="9">
        <f t="shared" si="34"/>
        <v>42317.33258101852</v>
      </c>
      <c r="S702" s="9">
        <f t="shared" si="35"/>
        <v>42354.290972222225</v>
      </c>
      <c r="T702">
        <f t="shared" si="36"/>
        <v>2015</v>
      </c>
    </row>
    <row r="703" spans="1:20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1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>ROUND(E703/D703*100,0)</f>
        <v>146</v>
      </c>
      <c r="O703">
        <f>IFERROR(ROUND(E703/L703,2),0)</f>
        <v>64.62</v>
      </c>
      <c r="P703" s="12" t="s">
        <v>8293</v>
      </c>
      <c r="Q703" t="s">
        <v>8297</v>
      </c>
      <c r="R703" s="9">
        <f t="shared" si="34"/>
        <v>41546.664212962962</v>
      </c>
      <c r="S703" s="9">
        <f t="shared" si="35"/>
        <v>41579.791666666664</v>
      </c>
      <c r="T703">
        <f t="shared" si="36"/>
        <v>2013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>
        <v>1355525313</v>
      </c>
      <c r="K704" t="b">
        <v>0</v>
      </c>
      <c r="L704">
        <v>79</v>
      </c>
      <c r="M704" t="b">
        <v>1</v>
      </c>
      <c r="N704">
        <f>ROUND(E704/D704*100,0)</f>
        <v>128</v>
      </c>
      <c r="O704">
        <f>IFERROR(ROUND(E704/L704,2),0)</f>
        <v>129.11000000000001</v>
      </c>
      <c r="P704" s="12" t="s">
        <v>8293</v>
      </c>
      <c r="Q704" t="s">
        <v>8294</v>
      </c>
      <c r="R704" s="9">
        <f t="shared" si="34"/>
        <v>41257.950381944444</v>
      </c>
      <c r="S704" s="9">
        <f t="shared" si="35"/>
        <v>41287.950381944444</v>
      </c>
      <c r="T704">
        <f t="shared" si="36"/>
        <v>2012</v>
      </c>
    </row>
    <row r="705" spans="1:20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>ROUND(E705/D705*100,0)</f>
        <v>136</v>
      </c>
      <c r="O705">
        <f>IFERROR(ROUND(E705/L705,2),0)</f>
        <v>97.9</v>
      </c>
      <c r="P705" s="12" t="s">
        <v>8293</v>
      </c>
      <c r="Q705" t="s">
        <v>8294</v>
      </c>
      <c r="R705" s="9">
        <f t="shared" si="34"/>
        <v>40354.11550925926</v>
      </c>
      <c r="S705" s="9">
        <f t="shared" si="35"/>
        <v>40425.043749999997</v>
      </c>
      <c r="T705">
        <f t="shared" si="36"/>
        <v>2010</v>
      </c>
    </row>
    <row r="706" spans="1:20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>
        <v>1440370768</v>
      </c>
      <c r="K706" t="b">
        <v>0</v>
      </c>
      <c r="L706">
        <v>72</v>
      </c>
      <c r="M706" t="b">
        <v>1</v>
      </c>
      <c r="N706">
        <f>ROUND(E706/D706*100,0)</f>
        <v>102</v>
      </c>
      <c r="O706">
        <f>IFERROR(ROUND(E706/L706,2),0)</f>
        <v>141.29</v>
      </c>
      <c r="P706" s="12" t="s">
        <v>8266</v>
      </c>
      <c r="Q706" t="s">
        <v>8268</v>
      </c>
      <c r="R706" s="9">
        <f t="shared" si="34"/>
        <v>42239.957962962959</v>
      </c>
      <c r="S706" s="9">
        <f t="shared" si="35"/>
        <v>42260</v>
      </c>
      <c r="T706">
        <f t="shared" si="36"/>
        <v>2015</v>
      </c>
    </row>
    <row r="707" spans="1:20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>
        <v>1409336373</v>
      </c>
      <c r="K707" t="b">
        <v>0</v>
      </c>
      <c r="L707">
        <v>74</v>
      </c>
      <c r="M707" t="b">
        <v>1</v>
      </c>
      <c r="N707">
        <f>ROUND(E707/D707*100,0)</f>
        <v>102</v>
      </c>
      <c r="O707">
        <f>IFERROR(ROUND(E707/L707,2),0)</f>
        <v>137.24</v>
      </c>
      <c r="P707" s="12" t="s">
        <v>8266</v>
      </c>
      <c r="Q707" t="s">
        <v>8268</v>
      </c>
      <c r="R707" s="9">
        <f t="shared" ref="R707:R770" si="37">(((J707/60)/60)/24)+DATE(1970,1,1)</f>
        <v>41880.76357638889</v>
      </c>
      <c r="S707" s="9">
        <f t="shared" ref="S707:S770" si="38">(((I707/60)/60)/24)+DATE(1970,1,1)</f>
        <v>41895.166666666664</v>
      </c>
      <c r="T707">
        <f t="shared" si="36"/>
        <v>2014</v>
      </c>
    </row>
    <row r="708" spans="1:20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>
        <v>1376687485</v>
      </c>
      <c r="K708" t="b">
        <v>0</v>
      </c>
      <c r="L708">
        <v>90</v>
      </c>
      <c r="M708" t="b">
        <v>1</v>
      </c>
      <c r="N708">
        <f>ROUND(E708/D708*100,0)</f>
        <v>101</v>
      </c>
      <c r="O708">
        <f>IFERROR(ROUND(E708/L708,2),0)</f>
        <v>112.61</v>
      </c>
      <c r="P708" s="12" t="s">
        <v>8293</v>
      </c>
      <c r="Q708" t="s">
        <v>8297</v>
      </c>
      <c r="R708" s="9">
        <f t="shared" si="37"/>
        <v>41502.882928240739</v>
      </c>
      <c r="S708" s="9">
        <f t="shared" si="38"/>
        <v>41532.881944444445</v>
      </c>
      <c r="T708">
        <f t="shared" si="36"/>
        <v>2013</v>
      </c>
    </row>
    <row r="709" spans="1:20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>ROUND(E709/D709*100,0)</f>
        <v>101</v>
      </c>
      <c r="O709">
        <f>IFERROR(ROUND(E709/L709,2),0)</f>
        <v>99.34</v>
      </c>
      <c r="P709" s="12" t="s">
        <v>8266</v>
      </c>
      <c r="Q709" t="s">
        <v>8268</v>
      </c>
      <c r="R709" s="9">
        <f t="shared" si="37"/>
        <v>42561.783877314811</v>
      </c>
      <c r="S709" s="9">
        <f t="shared" si="38"/>
        <v>42593.165972222225</v>
      </c>
      <c r="T709">
        <f t="shared" si="36"/>
        <v>2016</v>
      </c>
    </row>
    <row r="710" spans="1:20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>
        <v>1428423757</v>
      </c>
      <c r="K710" t="b">
        <v>1</v>
      </c>
      <c r="L710">
        <v>69</v>
      </c>
      <c r="M710" t="b">
        <v>1</v>
      </c>
      <c r="N710">
        <f>ROUND(E710/D710*100,0)</f>
        <v>101</v>
      </c>
      <c r="O710">
        <f>IFERROR(ROUND(E710/L710,2),0)</f>
        <v>146.65</v>
      </c>
      <c r="P710" s="12" t="s">
        <v>8290</v>
      </c>
      <c r="Q710" t="s">
        <v>8291</v>
      </c>
      <c r="R710" s="9">
        <f t="shared" si="37"/>
        <v>42101.682372685187</v>
      </c>
      <c r="S710" s="9">
        <f t="shared" si="38"/>
        <v>42139.791666666672</v>
      </c>
      <c r="T710">
        <f t="shared" si="36"/>
        <v>2015</v>
      </c>
    </row>
    <row r="711" spans="1:20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>ROUND(E711/D711*100,0)</f>
        <v>101</v>
      </c>
      <c r="O711">
        <f>IFERROR(ROUND(E711/L711,2),0)</f>
        <v>103.21</v>
      </c>
      <c r="P711" s="12" t="s">
        <v>8266</v>
      </c>
      <c r="Q711" t="s">
        <v>8268</v>
      </c>
      <c r="R711" s="9">
        <f t="shared" si="37"/>
        <v>42037.791238425925</v>
      </c>
      <c r="S711" s="9">
        <f t="shared" si="38"/>
        <v>42067.791238425925</v>
      </c>
      <c r="T711">
        <f t="shared" si="36"/>
        <v>2015</v>
      </c>
    </row>
    <row r="712" spans="1:20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>
        <v>1448471221</v>
      </c>
      <c r="K712" t="b">
        <v>0</v>
      </c>
      <c r="L712">
        <v>52</v>
      </c>
      <c r="M712" t="b">
        <v>1</v>
      </c>
      <c r="N712">
        <f>ROUND(E712/D712*100,0)</f>
        <v>101</v>
      </c>
      <c r="O712">
        <f>IFERROR(ROUND(E712/L712,2),0)</f>
        <v>194.23</v>
      </c>
      <c r="P712" s="12" t="s">
        <v>8290</v>
      </c>
      <c r="Q712" t="s">
        <v>8298</v>
      </c>
      <c r="R712" s="9">
        <f t="shared" si="37"/>
        <v>42333.713206018518</v>
      </c>
      <c r="S712" s="9">
        <f t="shared" si="38"/>
        <v>42363.713206018518</v>
      </c>
      <c r="T712">
        <f t="shared" si="36"/>
        <v>2015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>
        <v>1428415264</v>
      </c>
      <c r="K713" t="b">
        <v>0</v>
      </c>
      <c r="L713">
        <v>62</v>
      </c>
      <c r="M713" t="b">
        <v>1</v>
      </c>
      <c r="N713">
        <f>ROUND(E713/D713*100,0)</f>
        <v>101</v>
      </c>
      <c r="O713">
        <f>IFERROR(ROUND(E713/L713,2),0)</f>
        <v>162.77000000000001</v>
      </c>
      <c r="P713" s="12" t="s">
        <v>8266</v>
      </c>
      <c r="Q713" t="s">
        <v>8269</v>
      </c>
      <c r="R713" s="9">
        <f t="shared" si="37"/>
        <v>42101.584074074075</v>
      </c>
      <c r="S713" s="9">
        <f t="shared" si="38"/>
        <v>42131.584074074075</v>
      </c>
      <c r="T713">
        <f>YEAR(R713)</f>
        <v>2015</v>
      </c>
    </row>
    <row r="714" spans="1:20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>
        <v>1468450409</v>
      </c>
      <c r="K714" t="b">
        <v>0</v>
      </c>
      <c r="L714">
        <v>62</v>
      </c>
      <c r="M714" t="b">
        <v>1</v>
      </c>
      <c r="N714">
        <f>ROUND(E714/D714*100,0)</f>
        <v>101</v>
      </c>
      <c r="O714">
        <f>IFERROR(ROUND(E714/L714,2),0)</f>
        <v>162.71</v>
      </c>
      <c r="P714" s="12" t="s">
        <v>8266</v>
      </c>
      <c r="Q714" t="s">
        <v>8267</v>
      </c>
      <c r="R714" s="9">
        <f t="shared" si="37"/>
        <v>42564.95380787037</v>
      </c>
      <c r="S714" s="9">
        <f t="shared" si="38"/>
        <v>42609.95380787037</v>
      </c>
      <c r="T714">
        <f t="shared" ref="T714:T722" si="39">YEAR(R714)</f>
        <v>2016</v>
      </c>
    </row>
    <row r="715" spans="1:20" ht="43.5" x14ac:dyDescent="0.3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 s="11">
        <v>1471503540</v>
      </c>
      <c r="J715">
        <v>1468852306</v>
      </c>
      <c r="K715" t="b">
        <v>0</v>
      </c>
      <c r="L715">
        <v>113</v>
      </c>
      <c r="M715" t="b">
        <v>1</v>
      </c>
      <c r="N715">
        <f>ROUND(E715/D715*100,0)</f>
        <v>202</v>
      </c>
      <c r="O715">
        <f>IFERROR(ROUND(E715/L715,2),0)</f>
        <v>89.25</v>
      </c>
      <c r="P715" s="12" t="s">
        <v>8293</v>
      </c>
      <c r="Q715" t="s">
        <v>8303</v>
      </c>
      <c r="R715" s="9">
        <f t="shared" si="37"/>
        <v>42569.605393518519</v>
      </c>
      <c r="S715" s="9">
        <f t="shared" si="38"/>
        <v>42600.290972222225</v>
      </c>
      <c r="T715">
        <f t="shared" si="39"/>
        <v>2016</v>
      </c>
    </row>
    <row r="716" spans="1:20" ht="58" x14ac:dyDescent="0.3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 s="11">
        <v>1487347500</v>
      </c>
      <c r="J716">
        <v>1484715366</v>
      </c>
      <c r="K716" t="b">
        <v>0</v>
      </c>
      <c r="L716">
        <v>158</v>
      </c>
      <c r="M716" t="b">
        <v>1</v>
      </c>
      <c r="N716">
        <f>ROUND(E716/D716*100,0)</f>
        <v>101</v>
      </c>
      <c r="O716">
        <f>IFERROR(ROUND(E716/L716,2),0)</f>
        <v>63.83</v>
      </c>
      <c r="P716" s="12" t="s">
        <v>8266</v>
      </c>
      <c r="Q716" t="s">
        <v>8268</v>
      </c>
      <c r="R716" s="9">
        <f t="shared" si="37"/>
        <v>42753.205625000002</v>
      </c>
      <c r="S716" s="9">
        <f t="shared" si="38"/>
        <v>42783.670138888891</v>
      </c>
      <c r="T716">
        <f t="shared" si="39"/>
        <v>2017</v>
      </c>
    </row>
    <row r="717" spans="1:20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>ROUND(E717/D717*100,0)</f>
        <v>202</v>
      </c>
      <c r="O717">
        <f>IFERROR(ROUND(E717/L717,2),0)</f>
        <v>80.650000000000006</v>
      </c>
      <c r="P717" s="12" t="s">
        <v>8282</v>
      </c>
      <c r="Q717" t="s">
        <v>8283</v>
      </c>
      <c r="R717" s="9">
        <f t="shared" si="37"/>
        <v>42454.836851851855</v>
      </c>
      <c r="S717" s="9">
        <f t="shared" si="38"/>
        <v>42479.836851851855</v>
      </c>
      <c r="T717">
        <f t="shared" si="39"/>
        <v>2016</v>
      </c>
    </row>
    <row r="718" spans="1:20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>ROUND(E718/D718*100,0)</f>
        <v>155</v>
      </c>
      <c r="O718">
        <f>IFERROR(ROUND(E718/L718,2),0)</f>
        <v>53.01</v>
      </c>
      <c r="P718" s="12" t="s">
        <v>8293</v>
      </c>
      <c r="Q718" t="s">
        <v>8297</v>
      </c>
      <c r="R718" s="9">
        <f t="shared" si="37"/>
        <v>41786.555162037039</v>
      </c>
      <c r="S718" s="9">
        <f t="shared" si="38"/>
        <v>41815.083333333336</v>
      </c>
      <c r="T718">
        <f t="shared" si="39"/>
        <v>2014</v>
      </c>
    </row>
    <row r="719" spans="1:20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>ROUND(E719/D719*100,0)</f>
        <v>336</v>
      </c>
      <c r="O719">
        <f>IFERROR(ROUND(E719/L719,2),0)</f>
        <v>41.77</v>
      </c>
      <c r="P719" s="12" t="s">
        <v>8266</v>
      </c>
      <c r="Q719" t="s">
        <v>8268</v>
      </c>
      <c r="R719" s="9">
        <f t="shared" si="37"/>
        <v>40633.154363425929</v>
      </c>
      <c r="S719" s="9">
        <f t="shared" si="38"/>
        <v>40664.207638888889</v>
      </c>
      <c r="T719">
        <f t="shared" si="39"/>
        <v>2011</v>
      </c>
    </row>
    <row r="720" spans="1:20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>
        <v>1473789627</v>
      </c>
      <c r="K720" t="b">
        <v>0</v>
      </c>
      <c r="L720">
        <v>69</v>
      </c>
      <c r="M720" t="b">
        <v>1</v>
      </c>
      <c r="N720">
        <f>ROUND(E720/D720*100,0)</f>
        <v>101</v>
      </c>
      <c r="O720">
        <f>IFERROR(ROUND(E720/L720,2),0)</f>
        <v>145.87</v>
      </c>
      <c r="P720" s="12" t="s">
        <v>8266</v>
      </c>
      <c r="Q720" t="s">
        <v>8268</v>
      </c>
      <c r="R720" s="9">
        <f t="shared" si="37"/>
        <v>42626.7503125</v>
      </c>
      <c r="S720" s="9">
        <f t="shared" si="38"/>
        <v>42656.7503125</v>
      </c>
      <c r="T720">
        <f t="shared" si="39"/>
        <v>2016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>ROUND(E721/D721*100,0)</f>
        <v>100</v>
      </c>
      <c r="O721">
        <f>IFERROR(ROUND(E721/L721,2),0)</f>
        <v>93.02</v>
      </c>
      <c r="P721" s="12" t="s">
        <v>8290</v>
      </c>
      <c r="Q721" t="s">
        <v>8291</v>
      </c>
      <c r="R721" s="9">
        <f t="shared" si="37"/>
        <v>40933.856921296298</v>
      </c>
      <c r="S721" s="9">
        <f t="shared" si="38"/>
        <v>40963.856921296298</v>
      </c>
      <c r="T721">
        <f t="shared" si="39"/>
        <v>2012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>ROUND(E722/D722*100,0)</f>
        <v>167</v>
      </c>
      <c r="O722">
        <f>IFERROR(ROUND(E722/L722,2),0)</f>
        <v>99.46</v>
      </c>
      <c r="P722" s="12" t="s">
        <v>8277</v>
      </c>
      <c r="Q722" t="s">
        <v>8278</v>
      </c>
      <c r="R722" s="9">
        <f t="shared" si="37"/>
        <v>41946.674108796295</v>
      </c>
      <c r="S722" s="9">
        <f t="shared" si="38"/>
        <v>41976.166666666672</v>
      </c>
      <c r="T722">
        <f t="shared" si="39"/>
        <v>2014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>
        <v>1488387008</v>
      </c>
      <c r="K723" t="b">
        <v>0</v>
      </c>
      <c r="L723">
        <v>38</v>
      </c>
      <c r="M723" t="b">
        <v>0</v>
      </c>
      <c r="N723">
        <f>ROUND(E723/D723*100,0)</f>
        <v>33</v>
      </c>
      <c r="O723">
        <f>IFERROR(ROUND(E723/L723,2),0)</f>
        <v>264.26</v>
      </c>
      <c r="P723" s="12" t="s">
        <v>8293</v>
      </c>
      <c r="Q723" t="s">
        <v>8296</v>
      </c>
      <c r="R723" s="9">
        <f t="shared" si="37"/>
        <v>42795.701481481476</v>
      </c>
      <c r="S723" s="9">
        <f t="shared" si="38"/>
        <v>42828.041666666672</v>
      </c>
      <c r="T723">
        <f>YEAR(R723)</f>
        <v>2017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>
        <v>1405378414</v>
      </c>
      <c r="K724" t="b">
        <v>0</v>
      </c>
      <c r="L724">
        <v>85</v>
      </c>
      <c r="M724" t="b">
        <v>1</v>
      </c>
      <c r="N724">
        <f>ROUND(E724/D724*100,0)</f>
        <v>100</v>
      </c>
      <c r="O724">
        <f>IFERROR(ROUND(E724/L724,2),0)</f>
        <v>118.13</v>
      </c>
      <c r="P724" s="12" t="s">
        <v>8266</v>
      </c>
      <c r="Q724" t="s">
        <v>8268</v>
      </c>
      <c r="R724" s="9">
        <f t="shared" si="37"/>
        <v>41834.953865740739</v>
      </c>
      <c r="S724" s="9">
        <f t="shared" si="38"/>
        <v>41879.953865740739</v>
      </c>
      <c r="T724">
        <f t="shared" ref="T724:T787" si="40">YEAR(R724)</f>
        <v>2014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>
        <v>1401623376</v>
      </c>
      <c r="K725" t="b">
        <v>0</v>
      </c>
      <c r="L725">
        <v>91</v>
      </c>
      <c r="M725" t="b">
        <v>1</v>
      </c>
      <c r="N725">
        <f>ROUND(E725/D725*100,0)</f>
        <v>100</v>
      </c>
      <c r="O725">
        <f>IFERROR(ROUND(E725/L725,2),0)</f>
        <v>110.23</v>
      </c>
      <c r="P725" s="12" t="s">
        <v>8266</v>
      </c>
      <c r="Q725" t="s">
        <v>8268</v>
      </c>
      <c r="R725" s="9">
        <f t="shared" si="37"/>
        <v>41791.492777777778</v>
      </c>
      <c r="S725" s="9">
        <f t="shared" si="38"/>
        <v>41836.492777777778</v>
      </c>
      <c r="T725">
        <f t="shared" si="40"/>
        <v>2014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>ROUND(E726/D726*100,0)</f>
        <v>100</v>
      </c>
      <c r="O726">
        <f>IFERROR(ROUND(E726/L726,2),0)</f>
        <v>92.84</v>
      </c>
      <c r="P726" s="12" t="s">
        <v>8266</v>
      </c>
      <c r="Q726" t="s">
        <v>8268</v>
      </c>
      <c r="R726" s="9">
        <f t="shared" si="37"/>
        <v>42028.496562500004</v>
      </c>
      <c r="S726" s="9">
        <f t="shared" si="38"/>
        <v>42058.496562500004</v>
      </c>
      <c r="T726">
        <f t="shared" si="40"/>
        <v>2015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>ROUND(E727/D727*100,0)</f>
        <v>100</v>
      </c>
      <c r="O727">
        <f>IFERROR(ROUND(E727/L727,2),0)</f>
        <v>48.44</v>
      </c>
      <c r="P727" s="12" t="s">
        <v>8266</v>
      </c>
      <c r="Q727" t="s">
        <v>8268</v>
      </c>
      <c r="R727" s="9">
        <f t="shared" si="37"/>
        <v>42505.774479166663</v>
      </c>
      <c r="S727" s="9">
        <f t="shared" si="38"/>
        <v>42541.958333333328</v>
      </c>
      <c r="T727">
        <f t="shared" si="40"/>
        <v>2016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>
        <v>1417729152</v>
      </c>
      <c r="K728" t="b">
        <v>0</v>
      </c>
      <c r="L728">
        <v>59</v>
      </c>
      <c r="M728" t="b">
        <v>1</v>
      </c>
      <c r="N728">
        <f>ROUND(E728/D728*100,0)</f>
        <v>100</v>
      </c>
      <c r="O728">
        <f>IFERROR(ROUND(E728/L728,2),0)</f>
        <v>169.92</v>
      </c>
      <c r="P728" s="12" t="s">
        <v>8293</v>
      </c>
      <c r="Q728" t="s">
        <v>8306</v>
      </c>
      <c r="R728" s="9">
        <f t="shared" si="37"/>
        <v>41977.902222222227</v>
      </c>
      <c r="S728" s="9">
        <f t="shared" si="38"/>
        <v>42037.902222222227</v>
      </c>
      <c r="T728">
        <f t="shared" si="40"/>
        <v>2014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>
        <v>1359660329</v>
      </c>
      <c r="K729" t="b">
        <v>0</v>
      </c>
      <c r="L729">
        <v>55</v>
      </c>
      <c r="M729" t="b">
        <v>1</v>
      </c>
      <c r="N729">
        <f>ROUND(E729/D729*100,0)</f>
        <v>200</v>
      </c>
      <c r="O729">
        <f>IFERROR(ROUND(E729/L729,2),0)</f>
        <v>182.13</v>
      </c>
      <c r="P729" s="12" t="s">
        <v>8293</v>
      </c>
      <c r="Q729" t="s">
        <v>8297</v>
      </c>
      <c r="R729" s="9">
        <f t="shared" si="37"/>
        <v>41305.809363425928</v>
      </c>
      <c r="S729" s="9">
        <f t="shared" si="38"/>
        <v>41322.809363425928</v>
      </c>
      <c r="T729">
        <f t="shared" si="40"/>
        <v>2013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>ROUND(E730/D730*100,0)</f>
        <v>122</v>
      </c>
      <c r="O730">
        <f>IFERROR(ROUND(E730/L730,2),0)</f>
        <v>84.14</v>
      </c>
      <c r="P730" s="12" t="s">
        <v>8280</v>
      </c>
      <c r="Q730" t="s">
        <v>8299</v>
      </c>
      <c r="R730" s="9">
        <f t="shared" si="37"/>
        <v>41807.571840277778</v>
      </c>
      <c r="S730" s="9">
        <f t="shared" si="38"/>
        <v>41852.571840277778</v>
      </c>
      <c r="T730">
        <f t="shared" si="40"/>
        <v>2014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>ROUND(E731/D731*100,0)</f>
        <v>100</v>
      </c>
      <c r="O731">
        <f>IFERROR(ROUND(E731/L731,2),0)</f>
        <v>172.41</v>
      </c>
      <c r="P731" s="12" t="s">
        <v>8293</v>
      </c>
      <c r="Q731" t="s">
        <v>8297</v>
      </c>
      <c r="R731" s="9">
        <f t="shared" si="37"/>
        <v>40896.883750000001</v>
      </c>
      <c r="S731" s="9">
        <f t="shared" si="38"/>
        <v>40924.208333333336</v>
      </c>
      <c r="T731">
        <f t="shared" si="40"/>
        <v>2011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>
        <v>1449150420</v>
      </c>
      <c r="K732" t="b">
        <v>0</v>
      </c>
      <c r="L732">
        <v>27</v>
      </c>
      <c r="M732" t="b">
        <v>1</v>
      </c>
      <c r="N732">
        <f>ROUND(E732/D732*100,0)</f>
        <v>100</v>
      </c>
      <c r="O732">
        <f>IFERROR(ROUND(E732/L732,2),0)</f>
        <v>370.37</v>
      </c>
      <c r="P732" s="12" t="s">
        <v>8266</v>
      </c>
      <c r="Q732" t="s">
        <v>8267</v>
      </c>
      <c r="R732" s="9">
        <f t="shared" si="37"/>
        <v>42341.57430555555</v>
      </c>
      <c r="S732" s="9">
        <f t="shared" si="38"/>
        <v>42376.57430555555</v>
      </c>
      <c r="T732">
        <f t="shared" si="40"/>
        <v>2015</v>
      </c>
    </row>
    <row r="733" spans="1:20" ht="43.5" x14ac:dyDescent="0.35">
      <c r="A733">
        <v>544</v>
      </c>
      <c r="B733" s="3" t="s">
        <v>545</v>
      </c>
      <c r="C733" s="3" t="s">
        <v>4654</v>
      </c>
      <c r="D733" s="6">
        <v>500</v>
      </c>
      <c r="E733" s="8">
        <v>6</v>
      </c>
      <c r="F733" t="s">
        <v>8220</v>
      </c>
      <c r="G733" t="s">
        <v>8223</v>
      </c>
      <c r="H733" t="s">
        <v>8245</v>
      </c>
      <c r="I733" s="11">
        <v>1467647160</v>
      </c>
      <c r="J733">
        <v>1465055160</v>
      </c>
      <c r="K733" t="b">
        <v>0</v>
      </c>
      <c r="L733">
        <v>2</v>
      </c>
      <c r="M733" t="b">
        <v>0</v>
      </c>
      <c r="N733">
        <f>ROUND(E733/D733*100,0)</f>
        <v>1</v>
      </c>
      <c r="O733">
        <f>IFERROR(ROUND(E733/L733,2),0)</f>
        <v>3</v>
      </c>
      <c r="P733" s="12" t="s">
        <v>8277</v>
      </c>
      <c r="Q733" t="s">
        <v>8307</v>
      </c>
      <c r="R733" s="9">
        <f t="shared" si="37"/>
        <v>42525.656944444447</v>
      </c>
      <c r="S733" s="9">
        <f t="shared" si="38"/>
        <v>42555.656944444447</v>
      </c>
      <c r="T733">
        <f t="shared" si="40"/>
        <v>2016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>
        <v>1395676773</v>
      </c>
      <c r="K734" t="b">
        <v>0</v>
      </c>
      <c r="L734">
        <v>58</v>
      </c>
      <c r="M734" t="b">
        <v>1</v>
      </c>
      <c r="N734">
        <f>ROUND(E734/D734*100,0)</f>
        <v>123</v>
      </c>
      <c r="O734">
        <f>IFERROR(ROUND(E734/L734,2),0)</f>
        <v>169.52</v>
      </c>
      <c r="P734" s="12" t="s">
        <v>8277</v>
      </c>
      <c r="Q734" t="s">
        <v>8278</v>
      </c>
      <c r="R734" s="9">
        <f t="shared" si="37"/>
        <v>41722.666354166664</v>
      </c>
      <c r="S734" s="9">
        <f t="shared" si="38"/>
        <v>41752.666354166664</v>
      </c>
      <c r="T734">
        <f t="shared" si="40"/>
        <v>2014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>ROUND(E735/D735*100,0)</f>
        <v>115</v>
      </c>
      <c r="O735">
        <f>IFERROR(ROUND(E735/L735,2),0)</f>
        <v>58.69</v>
      </c>
      <c r="P735" s="12" t="s">
        <v>8266</v>
      </c>
      <c r="Q735" t="s">
        <v>8268</v>
      </c>
      <c r="R735" s="9">
        <f t="shared" si="37"/>
        <v>41893.324884259258</v>
      </c>
      <c r="S735" s="9">
        <f t="shared" si="38"/>
        <v>41926.290972222225</v>
      </c>
      <c r="T735">
        <f t="shared" si="40"/>
        <v>2014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>ROUND(E736/D736*100,0)</f>
        <v>130</v>
      </c>
      <c r="O736">
        <f>IFERROR(ROUND(E736/L736,2),0)</f>
        <v>51.72</v>
      </c>
      <c r="P736" s="12" t="s">
        <v>8290</v>
      </c>
      <c r="Q736" t="s">
        <v>8291</v>
      </c>
      <c r="R736" s="9">
        <f t="shared" si="37"/>
        <v>40948.630196759259</v>
      </c>
      <c r="S736" s="9">
        <f t="shared" si="38"/>
        <v>40978.630196759259</v>
      </c>
      <c r="T736">
        <f t="shared" si="40"/>
        <v>2012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>ROUND(E737/D737*100,0)</f>
        <v>102</v>
      </c>
      <c r="O737">
        <f>IFERROR(ROUND(E737/L737,2),0)</f>
        <v>33.19</v>
      </c>
      <c r="P737" s="12" t="s">
        <v>8280</v>
      </c>
      <c r="Q737" t="s">
        <v>8281</v>
      </c>
      <c r="R737" s="9">
        <f t="shared" si="37"/>
        <v>40646.014456018522</v>
      </c>
      <c r="S737" s="9">
        <f t="shared" si="38"/>
        <v>40706.014456018522</v>
      </c>
      <c r="T737">
        <f t="shared" si="40"/>
        <v>2011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>
        <v>1465428595</v>
      </c>
      <c r="K738" t="b">
        <v>0</v>
      </c>
      <c r="L738">
        <v>86</v>
      </c>
      <c r="M738" t="b">
        <v>1</v>
      </c>
      <c r="N738">
        <f>ROUND(E738/D738*100,0)</f>
        <v>108</v>
      </c>
      <c r="O738">
        <f>IFERROR(ROUND(E738/L738,2),0)</f>
        <v>112.79</v>
      </c>
      <c r="P738" s="12" t="s">
        <v>8282</v>
      </c>
      <c r="Q738" t="s">
        <v>8283</v>
      </c>
      <c r="R738" s="9">
        <f t="shared" si="37"/>
        <v>42529.979108796295</v>
      </c>
      <c r="S738" s="9">
        <f t="shared" si="38"/>
        <v>42550.979108796295</v>
      </c>
      <c r="T738">
        <f t="shared" si="40"/>
        <v>2016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>
        <v>1386882145</v>
      </c>
      <c r="K739" t="b">
        <v>1</v>
      </c>
      <c r="L739">
        <v>50</v>
      </c>
      <c r="M739" t="b">
        <v>1</v>
      </c>
      <c r="N739">
        <f>ROUND(E739/D739*100,0)</f>
        <v>100</v>
      </c>
      <c r="O739">
        <f>IFERROR(ROUND(E739/L739,2),0)</f>
        <v>190.9</v>
      </c>
      <c r="P739" s="12" t="s">
        <v>8293</v>
      </c>
      <c r="Q739" t="s">
        <v>8297</v>
      </c>
      <c r="R739" s="9">
        <f t="shared" si="37"/>
        <v>41620.87667824074</v>
      </c>
      <c r="S739" s="9">
        <f t="shared" si="38"/>
        <v>41650.87667824074</v>
      </c>
      <c r="T739">
        <f t="shared" si="40"/>
        <v>2013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>
        <v>1441606869</v>
      </c>
      <c r="K740" t="b">
        <v>0</v>
      </c>
      <c r="L740">
        <v>97</v>
      </c>
      <c r="M740" t="b">
        <v>1</v>
      </c>
      <c r="N740">
        <f>ROUND(E740/D740*100,0)</f>
        <v>100</v>
      </c>
      <c r="O740">
        <f>IFERROR(ROUND(E740/L740,2),0)</f>
        <v>98.31</v>
      </c>
      <c r="P740" s="12" t="s">
        <v>8266</v>
      </c>
      <c r="Q740" t="s">
        <v>8268</v>
      </c>
      <c r="R740" s="9">
        <f t="shared" si="37"/>
        <v>42254.264687499999</v>
      </c>
      <c r="S740" s="9">
        <f t="shared" si="38"/>
        <v>42279.958333333328</v>
      </c>
      <c r="T740">
        <f t="shared" si="40"/>
        <v>2015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>ROUND(E741/D741*100,0)</f>
        <v>100</v>
      </c>
      <c r="O741">
        <f>IFERROR(ROUND(E741/L741,2),0)</f>
        <v>134.15</v>
      </c>
      <c r="P741" s="12" t="s">
        <v>8266</v>
      </c>
      <c r="Q741" t="s">
        <v>8268</v>
      </c>
      <c r="R741" s="9">
        <f t="shared" si="37"/>
        <v>41776.063136574077</v>
      </c>
      <c r="S741" s="9">
        <f t="shared" si="38"/>
        <v>41807.125</v>
      </c>
      <c r="T741">
        <f t="shared" si="40"/>
        <v>2014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>ROUND(E742/D742*100,0)</f>
        <v>158</v>
      </c>
      <c r="O742">
        <f>IFERROR(ROUND(E742/L742,2),0)</f>
        <v>68.349999999999994</v>
      </c>
      <c r="P742" s="12" t="s">
        <v>8280</v>
      </c>
      <c r="Q742" t="s">
        <v>8299</v>
      </c>
      <c r="R742" s="9">
        <f t="shared" si="37"/>
        <v>41829.502650462964</v>
      </c>
      <c r="S742" s="9">
        <f t="shared" si="38"/>
        <v>41862.502650462964</v>
      </c>
      <c r="T742">
        <f t="shared" si="40"/>
        <v>2014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>ROUND(E743/D743*100,0)</f>
        <v>126</v>
      </c>
      <c r="O743">
        <f>IFERROR(ROUND(E743/L743,2),0)</f>
        <v>64.540000000000006</v>
      </c>
      <c r="P743" s="12" t="s">
        <v>8293</v>
      </c>
      <c r="Q743" t="s">
        <v>8297</v>
      </c>
      <c r="R743" s="9">
        <f t="shared" si="37"/>
        <v>41924.996099537035</v>
      </c>
      <c r="S743" s="9">
        <f t="shared" si="38"/>
        <v>41970.037766203706</v>
      </c>
      <c r="T743">
        <f t="shared" si="40"/>
        <v>2014</v>
      </c>
    </row>
    <row r="744" spans="1:20" ht="43.5" x14ac:dyDescent="0.35">
      <c r="A744">
        <v>2849</v>
      </c>
      <c r="B744" s="3" t="s">
        <v>2849</v>
      </c>
      <c r="C744" s="3" t="s">
        <v>6959</v>
      </c>
      <c r="D744" s="6">
        <v>500</v>
      </c>
      <c r="E744" s="8">
        <v>5</v>
      </c>
      <c r="F744" t="s">
        <v>8220</v>
      </c>
      <c r="G744" t="s">
        <v>8224</v>
      </c>
      <c r="H744" t="s">
        <v>8246</v>
      </c>
      <c r="I744" s="11">
        <v>1461406600</v>
      </c>
      <c r="J744">
        <v>1458814600</v>
      </c>
      <c r="K744" t="b">
        <v>0</v>
      </c>
      <c r="L744">
        <v>1</v>
      </c>
      <c r="M744" t="b">
        <v>0</v>
      </c>
      <c r="N744">
        <f>ROUND(E744/D744*100,0)</f>
        <v>1</v>
      </c>
      <c r="O744">
        <f>IFERROR(ROUND(E744/L744,2),0)</f>
        <v>5</v>
      </c>
      <c r="P744" s="12" t="s">
        <v>8266</v>
      </c>
      <c r="Q744" t="s">
        <v>8268</v>
      </c>
      <c r="R744" s="9">
        <f t="shared" si="37"/>
        <v>42453.428240740745</v>
      </c>
      <c r="S744" s="9">
        <f t="shared" si="38"/>
        <v>42483.428240740745</v>
      </c>
      <c r="T744">
        <f t="shared" si="40"/>
        <v>2016</v>
      </c>
    </row>
    <row r="745" spans="1:20" ht="43.5" x14ac:dyDescent="0.35">
      <c r="A745">
        <v>778</v>
      </c>
      <c r="B745" s="3" t="s">
        <v>779</v>
      </c>
      <c r="C745" s="3" t="s">
        <v>4888</v>
      </c>
      <c r="D745" s="6">
        <v>500</v>
      </c>
      <c r="E745" s="8">
        <v>2</v>
      </c>
      <c r="F745" t="s">
        <v>8220</v>
      </c>
      <c r="G745" t="s">
        <v>8223</v>
      </c>
      <c r="H745" t="s">
        <v>8245</v>
      </c>
      <c r="I745" s="11">
        <v>1398876680</v>
      </c>
      <c r="J745">
        <v>1396284680</v>
      </c>
      <c r="K745" t="b">
        <v>0</v>
      </c>
      <c r="L745">
        <v>1</v>
      </c>
      <c r="M745" t="b">
        <v>0</v>
      </c>
      <c r="N745">
        <f>ROUND(E745/D745*100,0)</f>
        <v>0</v>
      </c>
      <c r="O745">
        <f>IFERROR(ROUND(E745/L745,2),0)</f>
        <v>2</v>
      </c>
      <c r="P745" s="12" t="s">
        <v>8280</v>
      </c>
      <c r="Q745" t="s">
        <v>8317</v>
      </c>
      <c r="R745" s="9">
        <f t="shared" si="37"/>
        <v>41729.702314814815</v>
      </c>
      <c r="S745" s="9">
        <f t="shared" si="38"/>
        <v>41759.702314814815</v>
      </c>
      <c r="T745">
        <f t="shared" si="40"/>
        <v>2014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>ROUND(E746/D746*100,0)</f>
        <v>105</v>
      </c>
      <c r="O746">
        <f>IFERROR(ROUND(E746/L746,2),0)</f>
        <v>59.41</v>
      </c>
      <c r="P746" s="12" t="s">
        <v>8282</v>
      </c>
      <c r="Q746" t="s">
        <v>8283</v>
      </c>
      <c r="R746" s="9">
        <f t="shared" si="37"/>
        <v>42292.435532407413</v>
      </c>
      <c r="S746" s="9">
        <f t="shared" si="38"/>
        <v>42321.625</v>
      </c>
      <c r="T746">
        <f t="shared" si="40"/>
        <v>2015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>ROUND(E747/D747*100,0)</f>
        <v>189</v>
      </c>
      <c r="O747">
        <f>IFERROR(ROUND(E747/L747,2),0)</f>
        <v>31.21</v>
      </c>
      <c r="P747" s="12" t="s">
        <v>8266</v>
      </c>
      <c r="Q747" t="s">
        <v>8268</v>
      </c>
      <c r="R747" s="9">
        <f t="shared" si="37"/>
        <v>41233.499131944445</v>
      </c>
      <c r="S747" s="9">
        <f t="shared" si="38"/>
        <v>41263.499131944445</v>
      </c>
      <c r="T747">
        <f t="shared" si="40"/>
        <v>2012</v>
      </c>
    </row>
    <row r="748" spans="1:20" ht="43.5" x14ac:dyDescent="0.35">
      <c r="A748">
        <v>1414</v>
      </c>
      <c r="B748" s="3" t="s">
        <v>1415</v>
      </c>
      <c r="C748" s="3" t="s">
        <v>5524</v>
      </c>
      <c r="D748" s="6">
        <v>500</v>
      </c>
      <c r="E748" s="8">
        <v>1</v>
      </c>
      <c r="F748" t="s">
        <v>8220</v>
      </c>
      <c r="G748" t="s">
        <v>8223</v>
      </c>
      <c r="H748" t="s">
        <v>8245</v>
      </c>
      <c r="I748" s="11">
        <v>1483423467</v>
      </c>
      <c r="J748">
        <v>1480831467</v>
      </c>
      <c r="K748" t="b">
        <v>0</v>
      </c>
      <c r="L748">
        <v>1</v>
      </c>
      <c r="M748" t="b">
        <v>0</v>
      </c>
      <c r="N748">
        <f>ROUND(E748/D748*100,0)</f>
        <v>0</v>
      </c>
      <c r="O748">
        <f>IFERROR(ROUND(E748/L748,2),0)</f>
        <v>1</v>
      </c>
      <c r="P748" s="12" t="s">
        <v>8280</v>
      </c>
      <c r="Q748" t="s">
        <v>8313</v>
      </c>
      <c r="R748" s="9">
        <f t="shared" si="37"/>
        <v>42708.25309027778</v>
      </c>
      <c r="S748" s="9">
        <f t="shared" si="38"/>
        <v>42738.25309027778</v>
      </c>
      <c r="T748">
        <f t="shared" si="40"/>
        <v>2016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>
        <v>1425502953</v>
      </c>
      <c r="K749" t="b">
        <v>0</v>
      </c>
      <c r="L749">
        <v>90</v>
      </c>
      <c r="M749" t="b">
        <v>1</v>
      </c>
      <c r="N749">
        <f>ROUND(E749/D749*100,0)</f>
        <v>111</v>
      </c>
      <c r="O749">
        <f>IFERROR(ROUND(E749/L749,2),0)</f>
        <v>104.39</v>
      </c>
      <c r="P749" s="12" t="s">
        <v>8282</v>
      </c>
      <c r="Q749" t="s">
        <v>8283</v>
      </c>
      <c r="R749" s="9">
        <f t="shared" si="37"/>
        <v>42067.876770833333</v>
      </c>
      <c r="S749" s="9">
        <f t="shared" si="38"/>
        <v>42097.835104166668</v>
      </c>
      <c r="T749">
        <f t="shared" si="40"/>
        <v>2015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>
        <v>1426446126</v>
      </c>
      <c r="K750" t="b">
        <v>0</v>
      </c>
      <c r="L750">
        <v>67</v>
      </c>
      <c r="M750" t="b">
        <v>1</v>
      </c>
      <c r="N750">
        <f>ROUND(E750/D750*100,0)</f>
        <v>125</v>
      </c>
      <c r="O750">
        <f>IFERROR(ROUND(E750/L750,2),0)</f>
        <v>140.1</v>
      </c>
      <c r="P750" s="12" t="s">
        <v>8290</v>
      </c>
      <c r="Q750" t="s">
        <v>8291</v>
      </c>
      <c r="R750" s="9">
        <f t="shared" si="37"/>
        <v>42078.793124999997</v>
      </c>
      <c r="S750" s="9">
        <f t="shared" si="38"/>
        <v>42123.793124999997</v>
      </c>
      <c r="T750">
        <f t="shared" si="40"/>
        <v>2015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>ROUND(E751/D751*100,0)</f>
        <v>104</v>
      </c>
      <c r="O751">
        <f>IFERROR(ROUND(E751/L751,2),0)</f>
        <v>90.1</v>
      </c>
      <c r="P751" s="12" t="s">
        <v>8293</v>
      </c>
      <c r="Q751" t="s">
        <v>8294</v>
      </c>
      <c r="R751" s="9">
        <f t="shared" si="37"/>
        <v>41736.004502314812</v>
      </c>
      <c r="S751" s="9">
        <f t="shared" si="38"/>
        <v>41766.004502314812</v>
      </c>
      <c r="T751">
        <f t="shared" si="40"/>
        <v>2014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>ROUND(E752/D752*100,0)</f>
        <v>252</v>
      </c>
      <c r="O752">
        <f>IFERROR(ROUND(E752/L752,2),0)</f>
        <v>55.61</v>
      </c>
      <c r="P752" s="12" t="s">
        <v>8293</v>
      </c>
      <c r="Q752" t="s">
        <v>8297</v>
      </c>
      <c r="R752" s="9">
        <f t="shared" si="37"/>
        <v>42677.669050925921</v>
      </c>
      <c r="S752" s="9">
        <f t="shared" si="38"/>
        <v>42707.710717592592</v>
      </c>
      <c r="T752">
        <f t="shared" si="40"/>
        <v>2016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>ROUND(E753/D753*100,0)</f>
        <v>103</v>
      </c>
      <c r="O753">
        <f>IFERROR(ROUND(E753/L753,2),0)</f>
        <v>64.16</v>
      </c>
      <c r="P753" s="12" t="s">
        <v>8282</v>
      </c>
      <c r="Q753" t="s">
        <v>8283</v>
      </c>
      <c r="R753" s="9">
        <f t="shared" si="37"/>
        <v>41782.741701388892</v>
      </c>
      <c r="S753" s="9">
        <f t="shared" si="38"/>
        <v>41810.915972222225</v>
      </c>
      <c r="T753">
        <f t="shared" si="40"/>
        <v>2014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>ROUND(E754/D754*100,0)</f>
        <v>930250</v>
      </c>
      <c r="O754">
        <f>IFERROR(ROUND(E754/L754,2),0)</f>
        <v>4.57</v>
      </c>
      <c r="P754" s="12" t="s">
        <v>8285</v>
      </c>
      <c r="Q754" t="s">
        <v>8286</v>
      </c>
      <c r="R754" s="9">
        <f t="shared" si="37"/>
        <v>42800.751041666663</v>
      </c>
      <c r="S754" s="9">
        <f t="shared" si="38"/>
        <v>42807.125</v>
      </c>
      <c r="T754">
        <f t="shared" si="40"/>
        <v>2017</v>
      </c>
    </row>
    <row r="755" spans="1:20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1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>ROUND(E755/D755*100,0)</f>
        <v>185</v>
      </c>
      <c r="O755">
        <f>IFERROR(ROUND(E755/L755,2),0)</f>
        <v>85.44</v>
      </c>
      <c r="P755" s="12" t="s">
        <v>8290</v>
      </c>
      <c r="Q755" t="s">
        <v>8291</v>
      </c>
      <c r="R755" s="9">
        <f t="shared" si="37"/>
        <v>40266.662708333337</v>
      </c>
      <c r="S755" s="9">
        <f t="shared" si="38"/>
        <v>40330.165972222225</v>
      </c>
      <c r="T755">
        <f t="shared" si="40"/>
        <v>2010</v>
      </c>
    </row>
    <row r="756" spans="1:20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1">
        <v>1445363722</v>
      </c>
      <c r="J756">
        <v>1442771722</v>
      </c>
      <c r="K756" t="b">
        <v>0</v>
      </c>
      <c r="L756">
        <v>47</v>
      </c>
      <c r="M756" t="b">
        <v>1</v>
      </c>
      <c r="N756">
        <f>ROUND(E756/D756*100,0)</f>
        <v>102</v>
      </c>
      <c r="O756">
        <f>IFERROR(ROUND(E756/L756,2),0)</f>
        <v>196.34</v>
      </c>
      <c r="P756" s="12" t="s">
        <v>8293</v>
      </c>
      <c r="Q756" t="s">
        <v>8294</v>
      </c>
      <c r="R756" s="9">
        <f t="shared" si="37"/>
        <v>42267.746782407412</v>
      </c>
      <c r="S756" s="9">
        <f t="shared" si="38"/>
        <v>42297.746782407412</v>
      </c>
      <c r="T756">
        <f t="shared" si="40"/>
        <v>2015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>ROUND(E757/D757*100,0)</f>
        <v>115</v>
      </c>
      <c r="O757">
        <f>IFERROR(ROUND(E757/L757,2),0)</f>
        <v>57.52</v>
      </c>
      <c r="P757" s="12" t="s">
        <v>8293</v>
      </c>
      <c r="Q757" t="s">
        <v>8294</v>
      </c>
      <c r="R757" s="9">
        <f t="shared" si="37"/>
        <v>41299.381423611114</v>
      </c>
      <c r="S757" s="9">
        <f t="shared" si="38"/>
        <v>41329.381423611114</v>
      </c>
      <c r="T757">
        <f t="shared" si="40"/>
        <v>2013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>
        <v>1450731048</v>
      </c>
      <c r="K758" t="b">
        <v>0</v>
      </c>
      <c r="L758">
        <v>95</v>
      </c>
      <c r="M758" t="b">
        <v>1</v>
      </c>
      <c r="N758">
        <f>ROUND(E758/D758*100,0)</f>
        <v>110</v>
      </c>
      <c r="O758">
        <f>IFERROR(ROUND(E758/L758,2),0)</f>
        <v>96.53</v>
      </c>
      <c r="P758" s="12" t="s">
        <v>8266</v>
      </c>
      <c r="Q758" t="s">
        <v>8267</v>
      </c>
      <c r="R758" s="9">
        <f t="shared" si="37"/>
        <v>42359.868611111116</v>
      </c>
      <c r="S758" s="9">
        <f t="shared" si="38"/>
        <v>42389.868611111116</v>
      </c>
      <c r="T758">
        <f t="shared" si="40"/>
        <v>2015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>ROUND(E759/D759*100,0)</f>
        <v>102</v>
      </c>
      <c r="O759">
        <f>IFERROR(ROUND(E759/L759,2),0)</f>
        <v>51.04</v>
      </c>
      <c r="P759" s="12" t="s">
        <v>8293</v>
      </c>
      <c r="Q759" t="s">
        <v>8297</v>
      </c>
      <c r="R759" s="9">
        <f t="shared" si="37"/>
        <v>41800.959490740745</v>
      </c>
      <c r="S759" s="9">
        <f t="shared" si="38"/>
        <v>41830.959490740745</v>
      </c>
      <c r="T759">
        <f t="shared" si="40"/>
        <v>2014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>ROUND(E760/D760*100,0)</f>
        <v>114</v>
      </c>
      <c r="O760">
        <f>IFERROR(ROUND(E760/L760,2),0)</f>
        <v>67.13</v>
      </c>
      <c r="P760" s="12" t="s">
        <v>8293</v>
      </c>
      <c r="Q760" t="s">
        <v>8297</v>
      </c>
      <c r="R760" s="9">
        <f t="shared" si="37"/>
        <v>40845.050879629627</v>
      </c>
      <c r="S760" s="9">
        <f t="shared" si="38"/>
        <v>40890.092546296299</v>
      </c>
      <c r="T760">
        <f t="shared" si="40"/>
        <v>2011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>ROUND(E761/D761*100,0)</f>
        <v>101</v>
      </c>
      <c r="O761">
        <f>IFERROR(ROUND(E761/L761,2),0)</f>
        <v>126.72</v>
      </c>
      <c r="P761" s="12" t="s">
        <v>8266</v>
      </c>
      <c r="Q761" t="s">
        <v>8268</v>
      </c>
      <c r="R761" s="9">
        <f t="shared" si="37"/>
        <v>42697.082673611112</v>
      </c>
      <c r="S761" s="9">
        <f t="shared" si="38"/>
        <v>42718.665972222225</v>
      </c>
      <c r="T761">
        <f t="shared" si="40"/>
        <v>2016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>ROUND(E762/D762*100,0)</f>
        <v>261</v>
      </c>
      <c r="O762">
        <f>IFERROR(ROUND(E762/L762,2),0)</f>
        <v>54.62</v>
      </c>
      <c r="P762" s="12" t="s">
        <v>8282</v>
      </c>
      <c r="Q762" t="s">
        <v>8283</v>
      </c>
      <c r="R762" s="9">
        <f t="shared" si="37"/>
        <v>42333.619050925925</v>
      </c>
      <c r="S762" s="9">
        <f t="shared" si="38"/>
        <v>42369.125</v>
      </c>
      <c r="T762">
        <f t="shared" si="40"/>
        <v>2015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>
        <v>1429133323</v>
      </c>
      <c r="K763" t="b">
        <v>0</v>
      </c>
      <c r="L763">
        <v>70</v>
      </c>
      <c r="M763" t="b">
        <v>1</v>
      </c>
      <c r="N763">
        <f>ROUND(E763/D763*100,0)</f>
        <v>104</v>
      </c>
      <c r="O763">
        <f>IFERROR(ROUND(E763/L763,2),0)</f>
        <v>130.16</v>
      </c>
      <c r="P763" s="12" t="s">
        <v>8282</v>
      </c>
      <c r="Q763" t="s">
        <v>8283</v>
      </c>
      <c r="R763" s="9">
        <f t="shared" si="37"/>
        <v>42109.894942129627</v>
      </c>
      <c r="S763" s="9">
        <f t="shared" si="38"/>
        <v>42141.75</v>
      </c>
      <c r="T763">
        <f t="shared" si="40"/>
        <v>2015</v>
      </c>
    </row>
    <row r="764" spans="1:20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>
        <v>1464224867</v>
      </c>
      <c r="K764" t="b">
        <v>0</v>
      </c>
      <c r="L764">
        <v>57</v>
      </c>
      <c r="M764" t="b">
        <v>1</v>
      </c>
      <c r="N764">
        <f>ROUND(E764/D764*100,0)</f>
        <v>101</v>
      </c>
      <c r="O764">
        <f>IFERROR(ROUND(E764/L764,2),0)</f>
        <v>159.82</v>
      </c>
      <c r="P764" s="12" t="s">
        <v>8290</v>
      </c>
      <c r="Q764" t="s">
        <v>8298</v>
      </c>
      <c r="R764" s="9">
        <f t="shared" si="37"/>
        <v>42516.047071759262</v>
      </c>
      <c r="S764" s="9">
        <f t="shared" si="38"/>
        <v>42556.047071759262</v>
      </c>
      <c r="T764">
        <f t="shared" si="40"/>
        <v>2016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>
        <v>1268934736</v>
      </c>
      <c r="K765" t="b">
        <v>0</v>
      </c>
      <c r="L765">
        <v>26</v>
      </c>
      <c r="M765" t="b">
        <v>1</v>
      </c>
      <c r="N765">
        <f>ROUND(E765/D765*100,0)</f>
        <v>101</v>
      </c>
      <c r="O765">
        <f>IFERROR(ROUND(E765/L765,2),0)</f>
        <v>347.85</v>
      </c>
      <c r="P765" s="12" t="s">
        <v>8290</v>
      </c>
      <c r="Q765" t="s">
        <v>8291</v>
      </c>
      <c r="R765" s="9">
        <f t="shared" si="37"/>
        <v>40255.744629629626</v>
      </c>
      <c r="S765" s="9">
        <f t="shared" si="38"/>
        <v>40300.806944444441</v>
      </c>
      <c r="T765">
        <f t="shared" si="40"/>
        <v>2010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>
        <v>1406507481</v>
      </c>
      <c r="K766" t="b">
        <v>1</v>
      </c>
      <c r="L766">
        <v>94</v>
      </c>
      <c r="M766" t="b">
        <v>1</v>
      </c>
      <c r="N766">
        <f>ROUND(E766/D766*100,0)</f>
        <v>361</v>
      </c>
      <c r="O766">
        <f>IFERROR(ROUND(E766/L766,2),0)</f>
        <v>96.06</v>
      </c>
      <c r="P766" s="12" t="s">
        <v>8277</v>
      </c>
      <c r="Q766" t="s">
        <v>8278</v>
      </c>
      <c r="R766" s="9">
        <f t="shared" si="37"/>
        <v>41848.021770833337</v>
      </c>
      <c r="S766" s="9">
        <f t="shared" si="38"/>
        <v>41878.021770833337</v>
      </c>
      <c r="T766">
        <f t="shared" si="40"/>
        <v>2014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>
        <v>1445267347</v>
      </c>
      <c r="K767" t="b">
        <v>0</v>
      </c>
      <c r="L767">
        <v>84</v>
      </c>
      <c r="M767" t="b">
        <v>1</v>
      </c>
      <c r="N767">
        <f>ROUND(E767/D767*100,0)</f>
        <v>113</v>
      </c>
      <c r="O767">
        <f>IFERROR(ROUND(E767/L767,2),0)</f>
        <v>107.32</v>
      </c>
      <c r="P767" s="12" t="s">
        <v>8285</v>
      </c>
      <c r="Q767" t="s">
        <v>8286</v>
      </c>
      <c r="R767" s="9">
        <f t="shared" si="37"/>
        <v>42296.631331018521</v>
      </c>
      <c r="S767" s="9">
        <f t="shared" si="38"/>
        <v>42326.672997685186</v>
      </c>
      <c r="T767">
        <f t="shared" si="40"/>
        <v>2015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>ROUND(E768/D768*100,0)</f>
        <v>112</v>
      </c>
      <c r="O768">
        <f>IFERROR(ROUND(E768/L768,2),0)</f>
        <v>61.3</v>
      </c>
      <c r="P768" s="12" t="s">
        <v>8290</v>
      </c>
      <c r="Q768" t="s">
        <v>8291</v>
      </c>
      <c r="R768" s="9">
        <f t="shared" si="37"/>
        <v>41348.877685185187</v>
      </c>
      <c r="S768" s="9">
        <f t="shared" si="38"/>
        <v>41378.877685185187</v>
      </c>
      <c r="T768">
        <f t="shared" si="40"/>
        <v>2013</v>
      </c>
    </row>
    <row r="769" spans="1:20" ht="29" x14ac:dyDescent="0.35">
      <c r="A769">
        <v>2422</v>
      </c>
      <c r="B769" s="3" t="s">
        <v>2423</v>
      </c>
      <c r="C769" s="3" t="s">
        <v>6532</v>
      </c>
      <c r="D769" s="6">
        <v>500</v>
      </c>
      <c r="E769" s="8">
        <v>1</v>
      </c>
      <c r="F769" t="s">
        <v>8220</v>
      </c>
      <c r="G769" t="s">
        <v>8223</v>
      </c>
      <c r="H769" t="s">
        <v>8245</v>
      </c>
      <c r="I769" s="11">
        <v>1426091036</v>
      </c>
      <c r="J769">
        <v>1423502636</v>
      </c>
      <c r="K769" t="b">
        <v>0</v>
      </c>
      <c r="L769">
        <v>1</v>
      </c>
      <c r="M769" t="b">
        <v>0</v>
      </c>
      <c r="N769">
        <f>ROUND(E769/D769*100,0)</f>
        <v>0</v>
      </c>
      <c r="O769">
        <f>IFERROR(ROUND(E769/L769,2),0)</f>
        <v>1</v>
      </c>
      <c r="P769" s="12" t="s">
        <v>8288</v>
      </c>
      <c r="Q769" t="s">
        <v>8310</v>
      </c>
      <c r="R769" s="9">
        <f t="shared" si="37"/>
        <v>42044.724953703699</v>
      </c>
      <c r="S769" s="9">
        <f t="shared" si="38"/>
        <v>42074.683287037042</v>
      </c>
      <c r="T769">
        <f t="shared" si="40"/>
        <v>2015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>ROUND(E770/D770*100,0)</f>
        <v>110</v>
      </c>
      <c r="O770">
        <f>IFERROR(ROUND(E770/L770,2),0)</f>
        <v>65.91</v>
      </c>
      <c r="P770" s="12" t="s">
        <v>8293</v>
      </c>
      <c r="Q770" t="s">
        <v>8297</v>
      </c>
      <c r="R770" s="9">
        <f t="shared" si="37"/>
        <v>42433.688900462963</v>
      </c>
      <c r="S770" s="9">
        <f t="shared" si="38"/>
        <v>42489.507638888885</v>
      </c>
      <c r="T770">
        <f t="shared" si="40"/>
        <v>2016</v>
      </c>
    </row>
    <row r="771" spans="1:20" x14ac:dyDescent="0.35">
      <c r="A771">
        <v>4004</v>
      </c>
      <c r="B771" s="3" t="s">
        <v>4000</v>
      </c>
      <c r="C771" s="3" t="s">
        <v>8109</v>
      </c>
      <c r="D771" s="6">
        <v>500</v>
      </c>
      <c r="E771" s="8">
        <v>1</v>
      </c>
      <c r="F771" t="s">
        <v>8220</v>
      </c>
      <c r="G771" t="s">
        <v>8223</v>
      </c>
      <c r="H771" t="s">
        <v>8245</v>
      </c>
      <c r="I771" s="11">
        <v>1412740457</v>
      </c>
      <c r="J771">
        <v>1410148457</v>
      </c>
      <c r="K771" t="b">
        <v>0</v>
      </c>
      <c r="L771">
        <v>1</v>
      </c>
      <c r="M771" t="b">
        <v>0</v>
      </c>
      <c r="N771">
        <f>ROUND(E771/D771*100,0)</f>
        <v>0</v>
      </c>
      <c r="O771">
        <f>IFERROR(ROUND(E771/L771,2),0)</f>
        <v>1</v>
      </c>
      <c r="P771" s="12" t="s">
        <v>8266</v>
      </c>
      <c r="Q771" t="s">
        <v>8268</v>
      </c>
      <c r="R771" s="9">
        <f t="shared" ref="R771:R834" si="41">(((J771/60)/60)/24)+DATE(1970,1,1)</f>
        <v>41890.16269675926</v>
      </c>
      <c r="S771" s="9">
        <f t="shared" ref="S771:S834" si="42">(((I771/60)/60)/24)+DATE(1970,1,1)</f>
        <v>41920.16269675926</v>
      </c>
      <c r="T771">
        <f t="shared" si="40"/>
        <v>2014</v>
      </c>
    </row>
    <row r="772" spans="1:20" ht="43.5" x14ac:dyDescent="0.35">
      <c r="A772">
        <v>929</v>
      </c>
      <c r="B772" s="3" t="s">
        <v>930</v>
      </c>
      <c r="C772" s="3" t="s">
        <v>5039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 s="11">
        <v>1333946569</v>
      </c>
      <c r="J772">
        <v>1331358169</v>
      </c>
      <c r="K772" t="b">
        <v>0</v>
      </c>
      <c r="L772">
        <v>0</v>
      </c>
      <c r="M772" t="b">
        <v>0</v>
      </c>
      <c r="N772">
        <f>ROUND(E772/D772*100,0)</f>
        <v>0</v>
      </c>
      <c r="O772">
        <f>IFERROR(ROUND(E772/L772,2),0)</f>
        <v>0</v>
      </c>
      <c r="P772" s="12" t="s">
        <v>8293</v>
      </c>
      <c r="Q772" t="s">
        <v>8315</v>
      </c>
      <c r="R772" s="9">
        <f t="shared" si="41"/>
        <v>40978.238067129627</v>
      </c>
      <c r="S772" s="9">
        <f t="shared" si="42"/>
        <v>41008.196400462963</v>
      </c>
      <c r="T772">
        <f t="shared" si="40"/>
        <v>2012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>ROUND(E773/D773*100,0)</f>
        <v>489</v>
      </c>
      <c r="O773">
        <f>IFERROR(ROUND(E773/L773,2),0)</f>
        <v>31.57</v>
      </c>
      <c r="P773" s="12" t="s">
        <v>8285</v>
      </c>
      <c r="Q773" t="s">
        <v>8286</v>
      </c>
      <c r="R773" s="9">
        <f t="shared" si="41"/>
        <v>42745.365474537044</v>
      </c>
      <c r="S773" s="9">
        <f t="shared" si="42"/>
        <v>42775.208333333328</v>
      </c>
      <c r="T773">
        <f t="shared" si="40"/>
        <v>2017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>ROUND(E774/D774*100,0)</f>
        <v>176</v>
      </c>
      <c r="O774">
        <f>IFERROR(ROUND(E774/L774,2),0)</f>
        <v>56</v>
      </c>
      <c r="P774" s="12" t="s">
        <v>8293</v>
      </c>
      <c r="Q774" t="s">
        <v>8294</v>
      </c>
      <c r="R774" s="9">
        <f t="shared" si="41"/>
        <v>41002.958634259259</v>
      </c>
      <c r="S774" s="9">
        <f t="shared" si="42"/>
        <v>41032.958634259259</v>
      </c>
      <c r="T774">
        <f t="shared" si="40"/>
        <v>2012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>
        <v>1483646730</v>
      </c>
      <c r="K775" t="b">
        <v>0</v>
      </c>
      <c r="L775">
        <v>93</v>
      </c>
      <c r="M775" t="b">
        <v>1</v>
      </c>
      <c r="N775">
        <f>ROUND(E775/D775*100,0)</f>
        <v>103</v>
      </c>
      <c r="O775">
        <f>IFERROR(ROUND(E775/L775,2),0)</f>
        <v>94.41</v>
      </c>
      <c r="P775" s="12" t="s">
        <v>8266</v>
      </c>
      <c r="Q775" t="s">
        <v>8267</v>
      </c>
      <c r="R775" s="9">
        <f t="shared" si="41"/>
        <v>42740.837152777778</v>
      </c>
      <c r="S775" s="9">
        <f t="shared" si="42"/>
        <v>42762.837152777778</v>
      </c>
      <c r="T775">
        <f t="shared" si="40"/>
        <v>2017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>
        <v>1447628974</v>
      </c>
      <c r="K776" t="b">
        <v>0</v>
      </c>
      <c r="L776">
        <v>45</v>
      </c>
      <c r="M776" t="b">
        <v>1</v>
      </c>
      <c r="N776">
        <f>ROUND(E776/D776*100,0)</f>
        <v>104</v>
      </c>
      <c r="O776">
        <f>IFERROR(ROUND(E776/L776,2),0)</f>
        <v>194.44</v>
      </c>
      <c r="P776" s="12" t="s">
        <v>8290</v>
      </c>
      <c r="Q776" t="s">
        <v>8298</v>
      </c>
      <c r="R776" s="9">
        <f t="shared" si="41"/>
        <v>42323.964976851858</v>
      </c>
      <c r="S776" s="9">
        <f t="shared" si="42"/>
        <v>42353.964976851858</v>
      </c>
      <c r="T776">
        <f t="shared" si="40"/>
        <v>2015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>
        <v>1449171508</v>
      </c>
      <c r="K777" t="b">
        <v>0</v>
      </c>
      <c r="L777">
        <v>33</v>
      </c>
      <c r="M777" t="b">
        <v>1</v>
      </c>
      <c r="N777">
        <f>ROUND(E777/D777*100,0)</f>
        <v>175</v>
      </c>
      <c r="O777">
        <f>IFERROR(ROUND(E777/L777,2),0)</f>
        <v>264.85000000000002</v>
      </c>
      <c r="P777" s="12" t="s">
        <v>8266</v>
      </c>
      <c r="Q777" t="s">
        <v>8268</v>
      </c>
      <c r="R777" s="9">
        <f t="shared" si="41"/>
        <v>42341.818379629629</v>
      </c>
      <c r="S777" s="9">
        <f t="shared" si="42"/>
        <v>42370.166666666672</v>
      </c>
      <c r="T777">
        <f t="shared" si="40"/>
        <v>2015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>ROUND(E778/D778*100,0)</f>
        <v>117</v>
      </c>
      <c r="O778">
        <f>IFERROR(ROUND(E778/L778,2),0)</f>
        <v>60.27</v>
      </c>
      <c r="P778" s="12" t="s">
        <v>8293</v>
      </c>
      <c r="Q778" t="s">
        <v>8294</v>
      </c>
      <c r="R778" s="9">
        <f t="shared" si="41"/>
        <v>40852.889699074076</v>
      </c>
      <c r="S778" s="9">
        <f t="shared" si="42"/>
        <v>40883.249305555553</v>
      </c>
      <c r="T778">
        <f t="shared" si="40"/>
        <v>2011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>
        <v>1428428515</v>
      </c>
      <c r="K779" t="b">
        <v>1</v>
      </c>
      <c r="L779">
        <v>80</v>
      </c>
      <c r="M779" t="b">
        <v>1</v>
      </c>
      <c r="N779">
        <f>ROUND(E779/D779*100,0)</f>
        <v>103</v>
      </c>
      <c r="O779">
        <f>IFERROR(ROUND(E779/L779,2),0)</f>
        <v>109.19</v>
      </c>
      <c r="P779" s="12" t="s">
        <v>8290</v>
      </c>
      <c r="Q779" t="s">
        <v>8291</v>
      </c>
      <c r="R779" s="9">
        <f t="shared" si="41"/>
        <v>42101.737442129626</v>
      </c>
      <c r="S779" s="9">
        <f t="shared" si="42"/>
        <v>42132.916666666672</v>
      </c>
      <c r="T779">
        <f t="shared" si="40"/>
        <v>2015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>ROUND(E780/D780*100,0)</f>
        <v>109</v>
      </c>
      <c r="O780">
        <f>IFERROR(ROUND(E780/L780,2),0)</f>
        <v>86.44</v>
      </c>
      <c r="P780" s="12" t="s">
        <v>8293</v>
      </c>
      <c r="Q780" t="s">
        <v>8296</v>
      </c>
      <c r="R780" s="9">
        <f t="shared" si="41"/>
        <v>42783.815289351856</v>
      </c>
      <c r="S780" s="9">
        <f t="shared" si="42"/>
        <v>42811.773622685185</v>
      </c>
      <c r="T780">
        <f t="shared" si="40"/>
        <v>2017</v>
      </c>
    </row>
    <row r="781" spans="1:20" x14ac:dyDescent="0.35">
      <c r="A781">
        <v>1141</v>
      </c>
      <c r="B781" s="3" t="s">
        <v>1142</v>
      </c>
      <c r="C781" s="3" t="s">
        <v>5251</v>
      </c>
      <c r="D781" s="6">
        <v>500</v>
      </c>
      <c r="E781" s="8">
        <v>0</v>
      </c>
      <c r="F781" t="s">
        <v>8220</v>
      </c>
      <c r="G781" t="s">
        <v>8235</v>
      </c>
      <c r="H781" t="s">
        <v>8248</v>
      </c>
      <c r="I781" s="11">
        <v>1436460450</v>
      </c>
      <c r="J781">
        <v>1433868450</v>
      </c>
      <c r="K781" t="b">
        <v>0</v>
      </c>
      <c r="L781">
        <v>0</v>
      </c>
      <c r="M781" t="b">
        <v>0</v>
      </c>
      <c r="N781">
        <f>ROUND(E781/D781*100,0)</f>
        <v>0</v>
      </c>
      <c r="O781">
        <f>IFERROR(ROUND(E781/L781,2),0)</f>
        <v>0</v>
      </c>
      <c r="P781" s="12" t="s">
        <v>8285</v>
      </c>
      <c r="Q781" t="s">
        <v>8309</v>
      </c>
      <c r="R781" s="9">
        <f t="shared" si="41"/>
        <v>42164.699652777781</v>
      </c>
      <c r="S781" s="9">
        <f t="shared" si="42"/>
        <v>42194.699652777781</v>
      </c>
      <c r="T781">
        <f t="shared" si="40"/>
        <v>2015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>
        <v>1400504952</v>
      </c>
      <c r="K782" t="b">
        <v>0</v>
      </c>
      <c r="L782">
        <v>36</v>
      </c>
      <c r="M782" t="b">
        <v>1</v>
      </c>
      <c r="N782">
        <f>ROUND(E782/D782*100,0)</f>
        <v>103</v>
      </c>
      <c r="O782">
        <f>IFERROR(ROUND(E782/L782,2),0)</f>
        <v>242.28</v>
      </c>
      <c r="P782" s="12" t="s">
        <v>8266</v>
      </c>
      <c r="Q782" t="s">
        <v>8267</v>
      </c>
      <c r="R782" s="9">
        <f t="shared" si="41"/>
        <v>41778.548055555555</v>
      </c>
      <c r="S782" s="9">
        <f t="shared" si="42"/>
        <v>41838.548055555555</v>
      </c>
      <c r="T782">
        <f t="shared" si="40"/>
        <v>2014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>ROUND(E783/D783*100,0)</f>
        <v>174</v>
      </c>
      <c r="O783">
        <f>IFERROR(ROUND(E783/L783,2),0)</f>
        <v>51.85</v>
      </c>
      <c r="P783" s="12" t="s">
        <v>8293</v>
      </c>
      <c r="Q783" t="s">
        <v>8303</v>
      </c>
      <c r="R783" s="9">
        <f t="shared" si="41"/>
        <v>40626.834444444445</v>
      </c>
      <c r="S783" s="9">
        <f t="shared" si="42"/>
        <v>40657.834444444445</v>
      </c>
      <c r="T783">
        <f t="shared" si="40"/>
        <v>2011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>
        <v>1478507176</v>
      </c>
      <c r="K784" t="b">
        <v>0</v>
      </c>
      <c r="L784">
        <v>50</v>
      </c>
      <c r="M784" t="b">
        <v>1</v>
      </c>
      <c r="N784">
        <f>ROUND(E784/D784*100,0)</f>
        <v>103</v>
      </c>
      <c r="O784">
        <f>IFERROR(ROUND(E784/L784,2),0)</f>
        <v>173.7</v>
      </c>
      <c r="P784" s="12" t="s">
        <v>8266</v>
      </c>
      <c r="Q784" t="s">
        <v>8268</v>
      </c>
      <c r="R784" s="9">
        <f t="shared" si="41"/>
        <v>42681.35157407407</v>
      </c>
      <c r="S784" s="9">
        <f t="shared" si="42"/>
        <v>42711.35157407407</v>
      </c>
      <c r="T784">
        <f t="shared" si="40"/>
        <v>2016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>
        <v>1420919913</v>
      </c>
      <c r="K785" t="b">
        <v>0</v>
      </c>
      <c r="L785">
        <v>60</v>
      </c>
      <c r="M785" t="b">
        <v>1</v>
      </c>
      <c r="N785">
        <f>ROUND(E785/D785*100,0)</f>
        <v>116</v>
      </c>
      <c r="O785">
        <f>IFERROR(ROUND(E785/L785,2),0)</f>
        <v>144.43</v>
      </c>
      <c r="P785" s="12" t="s">
        <v>8285</v>
      </c>
      <c r="Q785" t="s">
        <v>8286</v>
      </c>
      <c r="R785" s="9">
        <f t="shared" si="41"/>
        <v>42014.832326388889</v>
      </c>
      <c r="S785" s="9">
        <f t="shared" si="42"/>
        <v>42035.832326388889</v>
      </c>
      <c r="T785">
        <f t="shared" si="40"/>
        <v>2015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>ROUND(E786/D786*100,0)</f>
        <v>173</v>
      </c>
      <c r="O786">
        <f>IFERROR(ROUND(E786/L786,2),0)</f>
        <v>75.13</v>
      </c>
      <c r="P786" s="12" t="s">
        <v>8288</v>
      </c>
      <c r="Q786" t="s">
        <v>8289</v>
      </c>
      <c r="R786" s="9">
        <f t="shared" si="41"/>
        <v>42243.190057870372</v>
      </c>
      <c r="S786" s="9">
        <f t="shared" si="42"/>
        <v>42273.190057870372</v>
      </c>
      <c r="T786">
        <f t="shared" si="40"/>
        <v>2015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>
        <v>1435590108</v>
      </c>
      <c r="K787" t="b">
        <v>1</v>
      </c>
      <c r="L787">
        <v>82</v>
      </c>
      <c r="M787" t="b">
        <v>1</v>
      </c>
      <c r="N787">
        <f>ROUND(E787/D787*100,0)</f>
        <v>102</v>
      </c>
      <c r="O787">
        <f>IFERROR(ROUND(E787/L787,2),0)</f>
        <v>105.32</v>
      </c>
      <c r="P787" s="12" t="s">
        <v>8290</v>
      </c>
      <c r="Q787" t="s">
        <v>8291</v>
      </c>
      <c r="R787" s="9">
        <f t="shared" si="41"/>
        <v>42184.626250000001</v>
      </c>
      <c r="S787" s="9">
        <f t="shared" si="42"/>
        <v>42217.626250000001</v>
      </c>
      <c r="T787">
        <f t="shared" si="40"/>
        <v>2015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>
        <v>1449000056</v>
      </c>
      <c r="K788" t="b">
        <v>0</v>
      </c>
      <c r="L788">
        <v>90</v>
      </c>
      <c r="M788" t="b">
        <v>0</v>
      </c>
      <c r="N788">
        <f>ROUND(E788/D788*100,0)</f>
        <v>35</v>
      </c>
      <c r="O788">
        <f>IFERROR(ROUND(E788/L788,2),0)</f>
        <v>95.91</v>
      </c>
      <c r="P788" s="12" t="s">
        <v>8277</v>
      </c>
      <c r="Q788" t="s">
        <v>8279</v>
      </c>
      <c r="R788" s="9">
        <f t="shared" si="41"/>
        <v>42339.833981481483</v>
      </c>
      <c r="S788" s="9">
        <f t="shared" si="42"/>
        <v>42367.833333333328</v>
      </c>
      <c r="T788">
        <f t="shared" ref="T788:T851" si="43">YEAR(R788)</f>
        <v>2015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>
        <v>1415988591</v>
      </c>
      <c r="K789" t="b">
        <v>0</v>
      </c>
      <c r="L789">
        <v>97</v>
      </c>
      <c r="M789" t="b">
        <v>1</v>
      </c>
      <c r="N789">
        <f>ROUND(E789/D789*100,0)</f>
        <v>108</v>
      </c>
      <c r="O789">
        <f>IFERROR(ROUND(E789/L789,2),0)</f>
        <v>88.87</v>
      </c>
      <c r="P789" s="12" t="s">
        <v>8266</v>
      </c>
      <c r="Q789" t="s">
        <v>8267</v>
      </c>
      <c r="R789" s="9">
        <f t="shared" si="41"/>
        <v>41957.756840277783</v>
      </c>
      <c r="S789" s="9">
        <f t="shared" si="42"/>
        <v>41987.756840277783</v>
      </c>
      <c r="T789">
        <f t="shared" si="43"/>
        <v>2014</v>
      </c>
    </row>
    <row r="790" spans="1:20" ht="43.5" x14ac:dyDescent="0.35">
      <c r="A790">
        <v>1599</v>
      </c>
      <c r="B790" s="3" t="s">
        <v>1600</v>
      </c>
      <c r="C790" s="3" t="s">
        <v>5709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 s="11">
        <v>1460116576</v>
      </c>
      <c r="J790">
        <v>1457528176</v>
      </c>
      <c r="K790" t="b">
        <v>0</v>
      </c>
      <c r="L790">
        <v>0</v>
      </c>
      <c r="M790" t="b">
        <v>0</v>
      </c>
      <c r="N790">
        <f>ROUND(E790/D790*100,0)</f>
        <v>0</v>
      </c>
      <c r="O790">
        <f>IFERROR(ROUND(E790/L790,2),0)</f>
        <v>0</v>
      </c>
      <c r="P790" s="12" t="s">
        <v>8282</v>
      </c>
      <c r="Q790" t="s">
        <v>8316</v>
      </c>
      <c r="R790" s="9">
        <f t="shared" si="41"/>
        <v>42438.53907407407</v>
      </c>
      <c r="S790" s="9">
        <f t="shared" si="42"/>
        <v>42468.497407407413</v>
      </c>
      <c r="T790">
        <f t="shared" si="43"/>
        <v>2016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>ROUND(E791/D791*100,0)</f>
        <v>107</v>
      </c>
      <c r="O791">
        <f>IFERROR(ROUND(E791/L791,2),0)</f>
        <v>49.32</v>
      </c>
      <c r="P791" s="12" t="s">
        <v>8290</v>
      </c>
      <c r="Q791" t="s">
        <v>8298</v>
      </c>
      <c r="R791" s="9">
        <f t="shared" si="41"/>
        <v>42149.548888888887</v>
      </c>
      <c r="S791" s="9">
        <f t="shared" si="42"/>
        <v>42163.666666666672</v>
      </c>
      <c r="T791">
        <f t="shared" si="43"/>
        <v>2015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>
        <v>1480480167</v>
      </c>
      <c r="K792" t="b">
        <v>0</v>
      </c>
      <c r="L792">
        <v>68</v>
      </c>
      <c r="M792" t="b">
        <v>1</v>
      </c>
      <c r="N792">
        <f>ROUND(E792/D792*100,0)</f>
        <v>101</v>
      </c>
      <c r="O792">
        <f>IFERROR(ROUND(E792/L792,2),0)</f>
        <v>125.99</v>
      </c>
      <c r="P792" s="12" t="s">
        <v>8288</v>
      </c>
      <c r="Q792" t="s">
        <v>8289</v>
      </c>
      <c r="R792" s="9">
        <f t="shared" si="41"/>
        <v>42704.187118055561</v>
      </c>
      <c r="S792" s="9">
        <f t="shared" si="42"/>
        <v>42738.178472222222</v>
      </c>
      <c r="T792">
        <f t="shared" si="43"/>
        <v>2016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>ROUND(E793/D793*100,0)</f>
        <v>107</v>
      </c>
      <c r="O793">
        <f>IFERROR(ROUND(E793/L793,2),0)</f>
        <v>45.42</v>
      </c>
      <c r="P793" s="12" t="s">
        <v>8290</v>
      </c>
      <c r="Q793" t="s">
        <v>8291</v>
      </c>
      <c r="R793" s="9">
        <f t="shared" si="41"/>
        <v>40588.526412037041</v>
      </c>
      <c r="S793" s="9">
        <f t="shared" si="42"/>
        <v>40618.48474537037</v>
      </c>
      <c r="T793">
        <f t="shared" si="43"/>
        <v>2011</v>
      </c>
    </row>
    <row r="794" spans="1:20" ht="58" x14ac:dyDescent="0.3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 s="11">
        <v>1406854800</v>
      </c>
      <c r="J794">
        <v>1403599778</v>
      </c>
      <c r="K794" t="b">
        <v>0</v>
      </c>
      <c r="L794">
        <v>94</v>
      </c>
      <c r="M794" t="b">
        <v>1</v>
      </c>
      <c r="N794">
        <f>ROUND(E794/D794*100,0)</f>
        <v>107</v>
      </c>
      <c r="O794">
        <f>IFERROR(ROUND(E794/L794,2),0)</f>
        <v>90.82</v>
      </c>
      <c r="P794" s="12" t="s">
        <v>8266</v>
      </c>
      <c r="Q794" t="s">
        <v>8269</v>
      </c>
      <c r="R794" s="9">
        <f t="shared" si="41"/>
        <v>41814.367800925924</v>
      </c>
      <c r="S794" s="9">
        <f t="shared" si="42"/>
        <v>41852.041666666664</v>
      </c>
      <c r="T794">
        <f t="shared" si="43"/>
        <v>2014</v>
      </c>
    </row>
    <row r="795" spans="1:20" ht="43.5" x14ac:dyDescent="0.3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 s="11">
        <v>1432101855</v>
      </c>
      <c r="J795">
        <v>1429509855</v>
      </c>
      <c r="K795" t="b">
        <v>0</v>
      </c>
      <c r="L795">
        <v>292</v>
      </c>
      <c r="M795" t="b">
        <v>0</v>
      </c>
      <c r="N795">
        <f>ROUND(E795/D795*100,0)</f>
        <v>9</v>
      </c>
      <c r="O795">
        <f>IFERROR(ROUND(E795/L795,2),0)</f>
        <v>29.24</v>
      </c>
      <c r="P795" s="12" t="s">
        <v>8311</v>
      </c>
      <c r="Q795" t="s">
        <v>8312</v>
      </c>
      <c r="R795" s="9">
        <f t="shared" si="41"/>
        <v>42114.252951388888</v>
      </c>
      <c r="S795" s="9">
        <f t="shared" si="42"/>
        <v>42144.252951388888</v>
      </c>
      <c r="T795">
        <f t="shared" si="43"/>
        <v>2015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>
        <v>1425540125</v>
      </c>
      <c r="K796" t="b">
        <v>0</v>
      </c>
      <c r="L796">
        <v>44</v>
      </c>
      <c r="M796" t="b">
        <v>1</v>
      </c>
      <c r="N796">
        <f>ROUND(E796/D796*100,0)</f>
        <v>142</v>
      </c>
      <c r="O796">
        <f>IFERROR(ROUND(E796/L796,2),0)</f>
        <v>193.84</v>
      </c>
      <c r="P796" s="12" t="s">
        <v>8290</v>
      </c>
      <c r="Q796" t="s">
        <v>8298</v>
      </c>
      <c r="R796" s="9">
        <f t="shared" si="41"/>
        <v>42068.307002314818</v>
      </c>
      <c r="S796" s="9">
        <f t="shared" si="42"/>
        <v>42098.265335648146</v>
      </c>
      <c r="T796">
        <f t="shared" si="43"/>
        <v>2015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>
        <v>1401846250</v>
      </c>
      <c r="K797" t="b">
        <v>0</v>
      </c>
      <c r="L797">
        <v>58</v>
      </c>
      <c r="M797" t="b">
        <v>1</v>
      </c>
      <c r="N797">
        <f>ROUND(E797/D797*100,0)</f>
        <v>106</v>
      </c>
      <c r="O797">
        <f>IFERROR(ROUND(E797/L797,2),0)</f>
        <v>146.88</v>
      </c>
      <c r="P797" s="12" t="s">
        <v>8290</v>
      </c>
      <c r="Q797" t="s">
        <v>8298</v>
      </c>
      <c r="R797" s="9">
        <f t="shared" si="41"/>
        <v>41794.072337962964</v>
      </c>
      <c r="S797" s="9">
        <f t="shared" si="42"/>
        <v>41804.072337962964</v>
      </c>
      <c r="T797">
        <f t="shared" si="43"/>
        <v>2014</v>
      </c>
    </row>
    <row r="798" spans="1:20" ht="58" x14ac:dyDescent="0.35">
      <c r="A798">
        <v>3204</v>
      </c>
      <c r="B798" s="3" t="s">
        <v>3204</v>
      </c>
      <c r="C798" s="3" t="s">
        <v>7314</v>
      </c>
      <c r="D798" s="6">
        <v>500</v>
      </c>
      <c r="E798" s="8">
        <v>0</v>
      </c>
      <c r="F798" t="s">
        <v>8220</v>
      </c>
      <c r="G798" t="s">
        <v>8223</v>
      </c>
      <c r="H798" t="s">
        <v>8245</v>
      </c>
      <c r="I798" s="11">
        <v>1437149640</v>
      </c>
      <c r="J798">
        <v>1434558479</v>
      </c>
      <c r="K798" t="b">
        <v>0</v>
      </c>
      <c r="L798">
        <v>0</v>
      </c>
      <c r="M798" t="b">
        <v>0</v>
      </c>
      <c r="N798">
        <f>ROUND(E798/D798*100,0)</f>
        <v>0</v>
      </c>
      <c r="O798">
        <f>IFERROR(ROUND(E798/L798,2),0)</f>
        <v>0</v>
      </c>
      <c r="P798" s="12" t="s">
        <v>8266</v>
      </c>
      <c r="Q798" t="s">
        <v>8269</v>
      </c>
      <c r="R798" s="9">
        <f t="shared" si="41"/>
        <v>42172.686099537037</v>
      </c>
      <c r="S798" s="9">
        <f t="shared" si="42"/>
        <v>42202.676388888889</v>
      </c>
      <c r="T798">
        <f t="shared" si="43"/>
        <v>2015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>ROUND(E799/D799*100,0)</f>
        <v>282</v>
      </c>
      <c r="O799">
        <f>IFERROR(ROUND(E799/L799,2),0)</f>
        <v>52.79</v>
      </c>
      <c r="P799" s="12" t="s">
        <v>8282</v>
      </c>
      <c r="Q799" t="s">
        <v>8283</v>
      </c>
      <c r="R799" s="9">
        <f t="shared" si="41"/>
        <v>42736.732893518521</v>
      </c>
      <c r="S799" s="9">
        <f t="shared" si="42"/>
        <v>42767</v>
      </c>
      <c r="T799">
        <f t="shared" si="43"/>
        <v>2017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>
        <v>1310438737</v>
      </c>
      <c r="K800" t="b">
        <v>0</v>
      </c>
      <c r="L800">
        <v>53</v>
      </c>
      <c r="M800" t="b">
        <v>1</v>
      </c>
      <c r="N800">
        <f>ROUND(E800/D800*100,0)</f>
        <v>105</v>
      </c>
      <c r="O800">
        <f>IFERROR(ROUND(E800/L800,2),0)</f>
        <v>158.96</v>
      </c>
      <c r="P800" s="12" t="s">
        <v>8293</v>
      </c>
      <c r="Q800" t="s">
        <v>8297</v>
      </c>
      <c r="R800" s="9">
        <f t="shared" si="41"/>
        <v>40736.115011574075</v>
      </c>
      <c r="S800" s="9">
        <f t="shared" si="42"/>
        <v>40791.712500000001</v>
      </c>
      <c r="T800">
        <f t="shared" si="43"/>
        <v>2011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>ROUND(E801/D801*100,0)</f>
        <v>168</v>
      </c>
      <c r="O801">
        <f>IFERROR(ROUND(E801/L801,2),0)</f>
        <v>84.86</v>
      </c>
      <c r="P801" s="12" t="s">
        <v>8266</v>
      </c>
      <c r="Q801" t="s">
        <v>8267</v>
      </c>
      <c r="R801" s="9">
        <f t="shared" si="41"/>
        <v>42567.264178240745</v>
      </c>
      <c r="S801" s="9">
        <f t="shared" si="42"/>
        <v>42597.264178240745</v>
      </c>
      <c r="T801">
        <f t="shared" si="43"/>
        <v>2016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>ROUND(E802/D802*100,0)</f>
        <v>168</v>
      </c>
      <c r="O802">
        <f>IFERROR(ROUND(E802/L802,2),0)</f>
        <v>75.67</v>
      </c>
      <c r="P802" s="12" t="s">
        <v>8288</v>
      </c>
      <c r="Q802" t="s">
        <v>8289</v>
      </c>
      <c r="R802" s="9">
        <f t="shared" si="41"/>
        <v>42670.602673611109</v>
      </c>
      <c r="S802" s="9">
        <f t="shared" si="42"/>
        <v>42700.64434027778</v>
      </c>
      <c r="T802">
        <f t="shared" si="43"/>
        <v>2016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>
        <v>1312821339</v>
      </c>
      <c r="K803" t="b">
        <v>0</v>
      </c>
      <c r="L803">
        <v>71</v>
      </c>
      <c r="M803" t="b">
        <v>1</v>
      </c>
      <c r="N803">
        <f>ROUND(E803/D803*100,0)</f>
        <v>104</v>
      </c>
      <c r="O803">
        <f>IFERROR(ROUND(E803/L803,2),0)</f>
        <v>117.68</v>
      </c>
      <c r="P803" s="12" t="s">
        <v>8293</v>
      </c>
      <c r="Q803" t="s">
        <v>8297</v>
      </c>
      <c r="R803" s="9">
        <f t="shared" si="41"/>
        <v>40763.691423611112</v>
      </c>
      <c r="S803" s="9">
        <f t="shared" si="42"/>
        <v>40793.691423611112</v>
      </c>
      <c r="T803">
        <f t="shared" si="43"/>
        <v>2011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>ROUND(E804/D804*100,0)</f>
        <v>104</v>
      </c>
      <c r="O804">
        <f>IFERROR(ROUND(E804/L804,2),0)</f>
        <v>56.41</v>
      </c>
      <c r="P804" s="12" t="s">
        <v>8293</v>
      </c>
      <c r="Q804" t="s">
        <v>8297</v>
      </c>
      <c r="R804" s="9">
        <f t="shared" si="41"/>
        <v>41370.800185185188</v>
      </c>
      <c r="S804" s="9">
        <f t="shared" si="42"/>
        <v>41400.800185185188</v>
      </c>
      <c r="T804">
        <f t="shared" si="43"/>
        <v>2013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>
        <v>1467129518</v>
      </c>
      <c r="K805" t="b">
        <v>0</v>
      </c>
      <c r="L805">
        <v>47</v>
      </c>
      <c r="M805" t="b">
        <v>1</v>
      </c>
      <c r="N805">
        <f>ROUND(E805/D805*100,0)</f>
        <v>104</v>
      </c>
      <c r="O805">
        <f>IFERROR(ROUND(E805/L805,2),0)</f>
        <v>177.62</v>
      </c>
      <c r="P805" s="12" t="s">
        <v>8266</v>
      </c>
      <c r="Q805" t="s">
        <v>8268</v>
      </c>
      <c r="R805" s="9">
        <f t="shared" si="41"/>
        <v>42549.665717592594</v>
      </c>
      <c r="S805" s="9">
        <f t="shared" si="42"/>
        <v>42579.665717592594</v>
      </c>
      <c r="T805">
        <f t="shared" si="43"/>
        <v>2016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>
        <v>1417556262</v>
      </c>
      <c r="K806" t="b">
        <v>0</v>
      </c>
      <c r="L806">
        <v>47</v>
      </c>
      <c r="M806" t="b">
        <v>1</v>
      </c>
      <c r="N806">
        <f>ROUND(E806/D806*100,0)</f>
        <v>166</v>
      </c>
      <c r="O806">
        <f>IFERROR(ROUND(E806/L806,2),0)</f>
        <v>177.02</v>
      </c>
      <c r="P806" s="12" t="s">
        <v>8266</v>
      </c>
      <c r="Q806" t="s">
        <v>8267</v>
      </c>
      <c r="R806" s="9">
        <f t="shared" si="41"/>
        <v>41975.901180555549</v>
      </c>
      <c r="S806" s="9">
        <f t="shared" si="42"/>
        <v>42004.890277777777</v>
      </c>
      <c r="T806">
        <f t="shared" si="43"/>
        <v>2014</v>
      </c>
    </row>
    <row r="807" spans="1:20" ht="43.5" x14ac:dyDescent="0.35">
      <c r="A807">
        <v>4051</v>
      </c>
      <c r="B807" s="3" t="s">
        <v>4047</v>
      </c>
      <c r="C807" s="3" t="s">
        <v>8155</v>
      </c>
      <c r="D807" s="6">
        <v>500</v>
      </c>
      <c r="E807" s="8">
        <v>0</v>
      </c>
      <c r="F807" t="s">
        <v>8220</v>
      </c>
      <c r="G807" t="s">
        <v>8223</v>
      </c>
      <c r="H807" t="s">
        <v>8245</v>
      </c>
      <c r="I807" s="11">
        <v>1399618380</v>
      </c>
      <c r="J807">
        <v>1399058797</v>
      </c>
      <c r="K807" t="b">
        <v>0</v>
      </c>
      <c r="L807">
        <v>0</v>
      </c>
      <c r="M807" t="b">
        <v>0</v>
      </c>
      <c r="N807">
        <f>ROUND(E807/D807*100,0)</f>
        <v>0</v>
      </c>
      <c r="O807">
        <f>IFERROR(ROUND(E807/L807,2),0)</f>
        <v>0</v>
      </c>
      <c r="P807" s="12" t="s">
        <v>8266</v>
      </c>
      <c r="Q807" t="s">
        <v>8268</v>
      </c>
      <c r="R807" s="9">
        <f t="shared" si="41"/>
        <v>41761.810150462967</v>
      </c>
      <c r="S807" s="9">
        <f t="shared" si="42"/>
        <v>41768.286805555559</v>
      </c>
      <c r="T807">
        <f t="shared" si="43"/>
        <v>2014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>
        <v>1302033140</v>
      </c>
      <c r="K808" t="b">
        <v>1</v>
      </c>
      <c r="L808">
        <v>95</v>
      </c>
      <c r="M808" t="b">
        <v>1</v>
      </c>
      <c r="N808">
        <f>ROUND(E808/D808*100,0)</f>
        <v>138</v>
      </c>
      <c r="O808">
        <f>IFERROR(ROUND(E808/L808,2),0)</f>
        <v>87.44</v>
      </c>
      <c r="P808" s="12" t="s">
        <v>8277</v>
      </c>
      <c r="Q808" t="s">
        <v>8278</v>
      </c>
      <c r="R808" s="9">
        <f t="shared" si="41"/>
        <v>40638.828009259261</v>
      </c>
      <c r="S808" s="9">
        <f t="shared" si="42"/>
        <v>40728.828009259261</v>
      </c>
      <c r="T808">
        <f t="shared" si="43"/>
        <v>2011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>ROUND(E809/D809*100,0)</f>
        <v>332</v>
      </c>
      <c r="O809">
        <f>IFERROR(ROUND(E809/L809,2),0)</f>
        <v>21.23</v>
      </c>
      <c r="P809" s="12" t="s">
        <v>8285</v>
      </c>
      <c r="Q809" t="s">
        <v>8286</v>
      </c>
      <c r="R809" s="9">
        <f t="shared" si="41"/>
        <v>42331.378923611104</v>
      </c>
      <c r="S809" s="9">
        <f t="shared" si="42"/>
        <v>42352</v>
      </c>
      <c r="T809">
        <f t="shared" si="43"/>
        <v>2015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>ROUND(E810/D810*100,0)</f>
        <v>111</v>
      </c>
      <c r="O810">
        <f>IFERROR(ROUND(E810/L810,2),0)</f>
        <v>61.03</v>
      </c>
      <c r="P810" s="12" t="s">
        <v>8293</v>
      </c>
      <c r="Q810" t="s">
        <v>8306</v>
      </c>
      <c r="R810" s="9">
        <f t="shared" si="41"/>
        <v>41304.751284722224</v>
      </c>
      <c r="S810" s="9">
        <f t="shared" si="42"/>
        <v>41334.750787037039</v>
      </c>
      <c r="T810">
        <f t="shared" si="43"/>
        <v>2013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>ROUND(E811/D811*100,0)</f>
        <v>165</v>
      </c>
      <c r="O811">
        <f>IFERROR(ROUND(E811/L811,2),0)</f>
        <v>81.099999999999994</v>
      </c>
      <c r="P811" s="12" t="s">
        <v>8282</v>
      </c>
      <c r="Q811" t="s">
        <v>8283</v>
      </c>
      <c r="R811" s="9">
        <f t="shared" si="41"/>
        <v>42405.67260416667</v>
      </c>
      <c r="S811" s="9">
        <f t="shared" si="42"/>
        <v>42425.67260416667</v>
      </c>
      <c r="T811">
        <f t="shared" si="43"/>
        <v>2016</v>
      </c>
    </row>
    <row r="812" spans="1:20" ht="43.5" x14ac:dyDescent="0.35">
      <c r="A812">
        <v>4109</v>
      </c>
      <c r="B812" s="3" t="s">
        <v>4105</v>
      </c>
      <c r="C812" s="3" t="s">
        <v>8212</v>
      </c>
      <c r="D812" s="6">
        <v>500</v>
      </c>
      <c r="E812" s="8">
        <v>0</v>
      </c>
      <c r="F812" t="s">
        <v>8220</v>
      </c>
      <c r="G812" t="s">
        <v>8224</v>
      </c>
      <c r="H812" t="s">
        <v>8246</v>
      </c>
      <c r="I812" s="11">
        <v>1448805404</v>
      </c>
      <c r="J812">
        <v>1446209804</v>
      </c>
      <c r="K812" t="b">
        <v>0</v>
      </c>
      <c r="L812">
        <v>0</v>
      </c>
      <c r="M812" t="b">
        <v>0</v>
      </c>
      <c r="N812">
        <f>ROUND(E812/D812*100,0)</f>
        <v>0</v>
      </c>
      <c r="O812">
        <f>IFERROR(ROUND(E812/L812,2),0)</f>
        <v>0</v>
      </c>
      <c r="P812" s="12" t="s">
        <v>8266</v>
      </c>
      <c r="Q812" t="s">
        <v>8268</v>
      </c>
      <c r="R812" s="9">
        <f t="shared" si="41"/>
        <v>42307.539398148147</v>
      </c>
      <c r="S812" s="9">
        <f t="shared" si="42"/>
        <v>42337.581064814818</v>
      </c>
      <c r="T812">
        <f t="shared" si="43"/>
        <v>2015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>
        <v>1384364561</v>
      </c>
      <c r="K813" t="b">
        <v>1</v>
      </c>
      <c r="L813">
        <v>82</v>
      </c>
      <c r="M813" t="b">
        <v>1</v>
      </c>
      <c r="N813">
        <f>ROUND(E813/D813*100,0)</f>
        <v>103</v>
      </c>
      <c r="O813">
        <f>IFERROR(ROUND(E813/L813,2),0)</f>
        <v>100.5</v>
      </c>
      <c r="P813" s="12" t="s">
        <v>8266</v>
      </c>
      <c r="Q813" t="s">
        <v>8268</v>
      </c>
      <c r="R813" s="9">
        <f t="shared" si="41"/>
        <v>41591.737974537034</v>
      </c>
      <c r="S813" s="9">
        <f t="shared" si="42"/>
        <v>41621.207638888889</v>
      </c>
      <c r="T813">
        <f t="shared" si="43"/>
        <v>2013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>
        <v>1406316312</v>
      </c>
      <c r="K814" t="b">
        <v>0</v>
      </c>
      <c r="L814">
        <v>25</v>
      </c>
      <c r="M814" t="b">
        <v>1</v>
      </c>
      <c r="N814">
        <f>ROUND(E814/D814*100,0)</f>
        <v>103</v>
      </c>
      <c r="O814">
        <f>IFERROR(ROUND(E814/L814,2),0)</f>
        <v>329.2</v>
      </c>
      <c r="P814" s="12" t="s">
        <v>8266</v>
      </c>
      <c r="Q814" t="s">
        <v>8269</v>
      </c>
      <c r="R814" s="9">
        <f t="shared" si="41"/>
        <v>41845.809166666666</v>
      </c>
      <c r="S814" s="9">
        <f t="shared" si="42"/>
        <v>41879.041666666664</v>
      </c>
      <c r="T814">
        <f t="shared" si="43"/>
        <v>2014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>
        <v>1442283562</v>
      </c>
      <c r="K815" t="b">
        <v>1</v>
      </c>
      <c r="L815">
        <v>71</v>
      </c>
      <c r="M815" t="b">
        <v>1</v>
      </c>
      <c r="N815">
        <f>ROUND(E815/D815*100,0)</f>
        <v>103</v>
      </c>
      <c r="O815">
        <f>IFERROR(ROUND(E815/L815,2),0)</f>
        <v>115.87</v>
      </c>
      <c r="P815" s="12" t="s">
        <v>8266</v>
      </c>
      <c r="Q815" t="s">
        <v>8268</v>
      </c>
      <c r="R815" s="9">
        <f t="shared" si="41"/>
        <v>42262.096782407403</v>
      </c>
      <c r="S815" s="9">
        <f t="shared" si="42"/>
        <v>42286</v>
      </c>
      <c r="T815">
        <f t="shared" si="43"/>
        <v>2015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>
        <v>1402266840</v>
      </c>
      <c r="K816" t="b">
        <v>0</v>
      </c>
      <c r="L816">
        <v>94</v>
      </c>
      <c r="M816" t="b">
        <v>1</v>
      </c>
      <c r="N816">
        <f>ROUND(E816/D816*100,0)</f>
        <v>103</v>
      </c>
      <c r="O816">
        <f>IFERROR(ROUND(E816/L816,2),0)</f>
        <v>87.36</v>
      </c>
      <c r="P816" s="12" t="s">
        <v>8266</v>
      </c>
      <c r="Q816" t="s">
        <v>8268</v>
      </c>
      <c r="R816" s="9">
        <f t="shared" si="41"/>
        <v>41798.94027777778</v>
      </c>
      <c r="S816" s="9">
        <f t="shared" si="42"/>
        <v>41828.94027777778</v>
      </c>
      <c r="T816">
        <f t="shared" si="43"/>
        <v>2014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>
        <v>1320122736</v>
      </c>
      <c r="K817" t="b">
        <v>0</v>
      </c>
      <c r="L817">
        <v>62</v>
      </c>
      <c r="M817" t="b">
        <v>1</v>
      </c>
      <c r="N817">
        <f>ROUND(E817/D817*100,0)</f>
        <v>103</v>
      </c>
      <c r="O817">
        <f>IFERROR(ROUND(E817/L817,2),0)</f>
        <v>132.44</v>
      </c>
      <c r="P817" s="12" t="s">
        <v>8293</v>
      </c>
      <c r="Q817" t="s">
        <v>8303</v>
      </c>
      <c r="R817" s="9">
        <f t="shared" si="41"/>
        <v>40848.198333333334</v>
      </c>
      <c r="S817" s="9">
        <f t="shared" si="42"/>
        <v>40908.239999999998</v>
      </c>
      <c r="T817">
        <f t="shared" si="43"/>
        <v>2011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>ROUND(E818/D818*100,0)</f>
        <v>103</v>
      </c>
      <c r="O818">
        <f>IFERROR(ROUND(E818/L818,2),0)</f>
        <v>70.78</v>
      </c>
      <c r="P818" s="12" t="s">
        <v>8293</v>
      </c>
      <c r="Q818" t="s">
        <v>8303</v>
      </c>
      <c r="R818" s="9">
        <f t="shared" si="41"/>
        <v>40845.14975694444</v>
      </c>
      <c r="S818" s="9">
        <f t="shared" si="42"/>
        <v>40875.191423611112</v>
      </c>
      <c r="T818">
        <f t="shared" si="43"/>
        <v>2011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>
        <v>1469465070</v>
      </c>
      <c r="K819" t="b">
        <v>0</v>
      </c>
      <c r="L819">
        <v>54</v>
      </c>
      <c r="M819" t="b">
        <v>1</v>
      </c>
      <c r="N819">
        <f>ROUND(E819/D819*100,0)</f>
        <v>109</v>
      </c>
      <c r="O819">
        <f>IFERROR(ROUND(E819/L819,2),0)</f>
        <v>151.97999999999999</v>
      </c>
      <c r="P819" s="12" t="s">
        <v>8266</v>
      </c>
      <c r="Q819" t="s">
        <v>8268</v>
      </c>
      <c r="R819" s="9">
        <f t="shared" si="41"/>
        <v>42576.697569444441</v>
      </c>
      <c r="S819" s="9">
        <f t="shared" si="42"/>
        <v>42636.697569444441</v>
      </c>
      <c r="T819">
        <f t="shared" si="43"/>
        <v>2016</v>
      </c>
    </row>
    <row r="820" spans="1:20" ht="29" x14ac:dyDescent="0.35">
      <c r="A820">
        <v>465</v>
      </c>
      <c r="B820" s="3" t="s">
        <v>466</v>
      </c>
      <c r="C820" s="3" t="s">
        <v>4575</v>
      </c>
      <c r="D820" s="6">
        <v>512</v>
      </c>
      <c r="E820" s="8">
        <v>138</v>
      </c>
      <c r="F820" t="s">
        <v>8220</v>
      </c>
      <c r="G820" t="s">
        <v>8223</v>
      </c>
      <c r="H820" t="s">
        <v>8245</v>
      </c>
      <c r="I820" s="11">
        <v>1403837574</v>
      </c>
      <c r="J820">
        <v>1402455174</v>
      </c>
      <c r="K820" t="b">
        <v>0</v>
      </c>
      <c r="L820">
        <v>8</v>
      </c>
      <c r="M820" t="b">
        <v>0</v>
      </c>
      <c r="N820">
        <f>ROUND(E820/D820*100,0)</f>
        <v>27</v>
      </c>
      <c r="O820">
        <f>IFERROR(ROUND(E820/L820,2),0)</f>
        <v>17.25</v>
      </c>
      <c r="P820" s="12" t="s">
        <v>8290</v>
      </c>
      <c r="Q820" t="s">
        <v>8304</v>
      </c>
      <c r="R820" s="9">
        <f t="shared" si="41"/>
        <v>41801.120069444441</v>
      </c>
      <c r="S820" s="9">
        <f t="shared" si="42"/>
        <v>41817.120069444441</v>
      </c>
      <c r="T820">
        <f t="shared" si="43"/>
        <v>2014</v>
      </c>
    </row>
    <row r="821" spans="1:20" ht="29" x14ac:dyDescent="0.35">
      <c r="A821">
        <v>1588</v>
      </c>
      <c r="B821" s="3" t="s">
        <v>1589</v>
      </c>
      <c r="C821" s="3" t="s">
        <v>5698</v>
      </c>
      <c r="D821" s="6">
        <v>516</v>
      </c>
      <c r="E821" s="8">
        <v>0</v>
      </c>
      <c r="F821" t="s">
        <v>8220</v>
      </c>
      <c r="G821" t="s">
        <v>8223</v>
      </c>
      <c r="H821" t="s">
        <v>8245</v>
      </c>
      <c r="I821" s="11">
        <v>1422735120</v>
      </c>
      <c r="J821">
        <v>1420091999</v>
      </c>
      <c r="K821" t="b">
        <v>0</v>
      </c>
      <c r="L821">
        <v>0</v>
      </c>
      <c r="M821" t="b">
        <v>0</v>
      </c>
      <c r="N821">
        <f>ROUND(E821/D821*100,0)</f>
        <v>0</v>
      </c>
      <c r="O821">
        <f>IFERROR(ROUND(E821/L821,2),0)</f>
        <v>0</v>
      </c>
      <c r="P821" s="12" t="s">
        <v>8282</v>
      </c>
      <c r="Q821" t="s">
        <v>8316</v>
      </c>
      <c r="R821" s="9">
        <f t="shared" si="41"/>
        <v>42005.24998842593</v>
      </c>
      <c r="S821" s="9">
        <f t="shared" si="42"/>
        <v>42035.841666666667</v>
      </c>
      <c r="T821">
        <f t="shared" si="43"/>
        <v>2015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>
        <v>1393287850</v>
      </c>
      <c r="K822" t="b">
        <v>0</v>
      </c>
      <c r="L822">
        <v>84</v>
      </c>
      <c r="M822" t="b">
        <v>1</v>
      </c>
      <c r="N822">
        <f>ROUND(E822/D822*100,0)</f>
        <v>327</v>
      </c>
      <c r="O822">
        <f>IFERROR(ROUND(E822/L822,2),0)</f>
        <v>97.3</v>
      </c>
      <c r="P822" s="12" t="s">
        <v>8285</v>
      </c>
      <c r="Q822" t="s">
        <v>8286</v>
      </c>
      <c r="R822" s="9">
        <f t="shared" si="41"/>
        <v>41695.016782407409</v>
      </c>
      <c r="S822" s="9">
        <f t="shared" si="42"/>
        <v>41724.975115740745</v>
      </c>
      <c r="T822">
        <f t="shared" si="43"/>
        <v>2014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>
        <v>1398432758</v>
      </c>
      <c r="K823" t="b">
        <v>0</v>
      </c>
      <c r="L823">
        <v>32</v>
      </c>
      <c r="M823" t="b">
        <v>1</v>
      </c>
      <c r="N823">
        <f>ROUND(E823/D823*100,0)</f>
        <v>102</v>
      </c>
      <c r="O823">
        <f>IFERROR(ROUND(E823/L823,2),0)</f>
        <v>255.17</v>
      </c>
      <c r="P823" s="12" t="s">
        <v>8266</v>
      </c>
      <c r="Q823" t="s">
        <v>8269</v>
      </c>
      <c r="R823" s="9">
        <f t="shared" si="41"/>
        <v>41754.564328703702</v>
      </c>
      <c r="S823" s="9">
        <f t="shared" si="42"/>
        <v>41784.564328703702</v>
      </c>
      <c r="T823">
        <f t="shared" si="43"/>
        <v>2014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>ROUND(E824/D824*100,0)</f>
        <v>163</v>
      </c>
      <c r="O824">
        <f>IFERROR(ROUND(E824/L824,2),0)</f>
        <v>34.869999999999997</v>
      </c>
      <c r="P824" s="12" t="s">
        <v>8280</v>
      </c>
      <c r="Q824" t="s">
        <v>8281</v>
      </c>
      <c r="R824" s="9">
        <f t="shared" si="41"/>
        <v>41291.661550925928</v>
      </c>
      <c r="S824" s="9">
        <f t="shared" si="42"/>
        <v>41321.661550925928</v>
      </c>
      <c r="T824">
        <f t="shared" si="43"/>
        <v>2013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>ROUND(E825/D825*100,0)</f>
        <v>125</v>
      </c>
      <c r="O825">
        <f>IFERROR(ROUND(E825/L825,2),0)</f>
        <v>77.64</v>
      </c>
      <c r="P825" s="12" t="s">
        <v>8293</v>
      </c>
      <c r="Q825" t="s">
        <v>8297</v>
      </c>
      <c r="R825" s="9">
        <f t="shared" si="41"/>
        <v>41656.762638888889</v>
      </c>
      <c r="S825" s="9">
        <f t="shared" si="42"/>
        <v>41686.762638888889</v>
      </c>
      <c r="T825">
        <f t="shared" si="43"/>
        <v>2014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>ROUND(E826/D826*100,0)</f>
        <v>113</v>
      </c>
      <c r="O826">
        <f>IFERROR(ROUND(E826/L826,2),0)</f>
        <v>50.22</v>
      </c>
      <c r="P826" s="12" t="s">
        <v>8277</v>
      </c>
      <c r="Q826" t="s">
        <v>8278</v>
      </c>
      <c r="R826" s="9">
        <f t="shared" si="41"/>
        <v>40765.876886574071</v>
      </c>
      <c r="S826" s="9">
        <f t="shared" si="42"/>
        <v>40795.876886574071</v>
      </c>
      <c r="T826">
        <f t="shared" si="43"/>
        <v>2011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>
        <v>1431509397</v>
      </c>
      <c r="K827" t="b">
        <v>1</v>
      </c>
      <c r="L827">
        <v>70</v>
      </c>
      <c r="M827" t="b">
        <v>1</v>
      </c>
      <c r="N827">
        <f>ROUND(E827/D827*100,0)</f>
        <v>102</v>
      </c>
      <c r="O827">
        <f>IFERROR(ROUND(E827/L827,2),0)</f>
        <v>116</v>
      </c>
      <c r="P827" s="12" t="s">
        <v>8266</v>
      </c>
      <c r="Q827" t="s">
        <v>8268</v>
      </c>
      <c r="R827" s="9">
        <f t="shared" si="41"/>
        <v>42137.395798611105</v>
      </c>
      <c r="S827" s="9">
        <f t="shared" si="42"/>
        <v>42171.458333333328</v>
      </c>
      <c r="T827">
        <f t="shared" si="43"/>
        <v>2015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>
        <v>1425187014</v>
      </c>
      <c r="K828" t="b">
        <v>0</v>
      </c>
      <c r="L828">
        <v>40</v>
      </c>
      <c r="M828" t="b">
        <v>1</v>
      </c>
      <c r="N828">
        <f>ROUND(E828/D828*100,0)</f>
        <v>101</v>
      </c>
      <c r="O828">
        <f>IFERROR(ROUND(E828/L828,2),0)</f>
        <v>202.85</v>
      </c>
      <c r="P828" s="12" t="s">
        <v>8266</v>
      </c>
      <c r="Q828" t="s">
        <v>8268</v>
      </c>
      <c r="R828" s="9">
        <f t="shared" si="41"/>
        <v>42064.220069444447</v>
      </c>
      <c r="S828" s="9">
        <f t="shared" si="42"/>
        <v>42094.178402777776</v>
      </c>
      <c r="T828">
        <f t="shared" si="43"/>
        <v>2015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>
        <v>1423242505</v>
      </c>
      <c r="K829" t="b">
        <v>0</v>
      </c>
      <c r="L829">
        <v>57</v>
      </c>
      <c r="M829" t="b">
        <v>1</v>
      </c>
      <c r="N829">
        <f>ROUND(E829/D829*100,0)</f>
        <v>101</v>
      </c>
      <c r="O829">
        <f>IFERROR(ROUND(E829/L829,2),0)</f>
        <v>142.28</v>
      </c>
      <c r="P829" s="12" t="s">
        <v>8266</v>
      </c>
      <c r="Q829" t="s">
        <v>8268</v>
      </c>
      <c r="R829" s="9">
        <f t="shared" si="41"/>
        <v>42041.714178240742</v>
      </c>
      <c r="S829" s="9">
        <f t="shared" si="42"/>
        <v>42071.67251157407</v>
      </c>
      <c r="T829">
        <f t="shared" si="43"/>
        <v>2015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>ROUND(E830/D830*100,0)</f>
        <v>108</v>
      </c>
      <c r="O830">
        <f>IFERROR(ROUND(E830/L830,2),0)</f>
        <v>37.200000000000003</v>
      </c>
      <c r="P830" s="12" t="s">
        <v>8285</v>
      </c>
      <c r="Q830" t="s">
        <v>8286</v>
      </c>
      <c r="R830" s="9">
        <f t="shared" si="41"/>
        <v>42452.666770833333</v>
      </c>
      <c r="S830" s="9">
        <f t="shared" si="42"/>
        <v>42483</v>
      </c>
      <c r="T830">
        <f t="shared" si="43"/>
        <v>2016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>ROUND(E831/D831*100,0)</f>
        <v>203</v>
      </c>
      <c r="O831">
        <f>IFERROR(ROUND(E831/L831,2),0)</f>
        <v>47.68</v>
      </c>
      <c r="P831" s="12" t="s">
        <v>8293</v>
      </c>
      <c r="Q831" t="s">
        <v>8294</v>
      </c>
      <c r="R831" s="9">
        <f t="shared" si="41"/>
        <v>41226.648576388885</v>
      </c>
      <c r="S831" s="9">
        <f t="shared" si="42"/>
        <v>41274.75</v>
      </c>
      <c r="T831">
        <f t="shared" si="43"/>
        <v>2012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>ROUND(E832/D832*100,0)</f>
        <v>103</v>
      </c>
      <c r="O832">
        <f>IFERROR(ROUND(E832/L832,2),0)</f>
        <v>80.180000000000007</v>
      </c>
      <c r="P832" s="12" t="s">
        <v>8293</v>
      </c>
      <c r="Q832" t="s">
        <v>8303</v>
      </c>
      <c r="R832" s="9">
        <f t="shared" si="41"/>
        <v>42343.998043981483</v>
      </c>
      <c r="S832" s="9">
        <f t="shared" si="42"/>
        <v>42386.875</v>
      </c>
      <c r="T832">
        <f t="shared" si="43"/>
        <v>2015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>ROUND(E833/D833*100,0)</f>
        <v>101</v>
      </c>
      <c r="O833">
        <f>IFERROR(ROUND(E833/L833,2),0)</f>
        <v>74.95</v>
      </c>
      <c r="P833" s="12" t="s">
        <v>8293</v>
      </c>
      <c r="Q833" t="s">
        <v>8297</v>
      </c>
      <c r="R833" s="9">
        <f t="shared" si="41"/>
        <v>41579.847997685189</v>
      </c>
      <c r="S833" s="9">
        <f t="shared" si="42"/>
        <v>41609.889664351853</v>
      </c>
      <c r="T833">
        <f t="shared" si="43"/>
        <v>2013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>ROUND(E834/D834*100,0)</f>
        <v>108</v>
      </c>
      <c r="O834">
        <f>IFERROR(ROUND(E834/L834,2),0)</f>
        <v>74.23</v>
      </c>
      <c r="P834" s="12" t="s">
        <v>8288</v>
      </c>
      <c r="Q834" t="s">
        <v>8289</v>
      </c>
      <c r="R834" s="9">
        <f t="shared" si="41"/>
        <v>42187.125625000001</v>
      </c>
      <c r="S834" s="9">
        <f t="shared" si="42"/>
        <v>42208.207638888889</v>
      </c>
      <c r="T834">
        <f t="shared" si="43"/>
        <v>2015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>
        <v>1424280899</v>
      </c>
      <c r="K835" t="b">
        <v>0</v>
      </c>
      <c r="L835">
        <v>77</v>
      </c>
      <c r="M835" t="b">
        <v>1</v>
      </c>
      <c r="N835">
        <f>ROUND(E835/D835*100,0)</f>
        <v>101</v>
      </c>
      <c r="O835">
        <f>IFERROR(ROUND(E835/L835,2),0)</f>
        <v>104.99</v>
      </c>
      <c r="P835" s="12" t="s">
        <v>8266</v>
      </c>
      <c r="Q835" t="s">
        <v>8268</v>
      </c>
      <c r="R835" s="9">
        <f t="shared" ref="R835:R898" si="44">(((J835/60)/60)/24)+DATE(1970,1,1)</f>
        <v>42053.732627314821</v>
      </c>
      <c r="S835" s="9">
        <f t="shared" ref="S835:S898" si="45">(((I835/60)/60)/24)+DATE(1970,1,1)</f>
        <v>42083.705555555556</v>
      </c>
      <c r="T835">
        <f t="shared" si="43"/>
        <v>2015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>
        <v>1293158438</v>
      </c>
      <c r="K836" t="b">
        <v>0</v>
      </c>
      <c r="L836">
        <v>92</v>
      </c>
      <c r="M836" t="b">
        <v>1</v>
      </c>
      <c r="N836">
        <f>ROUND(E836/D836*100,0)</f>
        <v>101</v>
      </c>
      <c r="O836">
        <f>IFERROR(ROUND(E836/L836,2),0)</f>
        <v>87.83</v>
      </c>
      <c r="P836" s="12" t="s">
        <v>8293</v>
      </c>
      <c r="Q836" t="s">
        <v>8297</v>
      </c>
      <c r="R836" s="9">
        <f t="shared" si="44"/>
        <v>40536.111550925925</v>
      </c>
      <c r="S836" s="9">
        <f t="shared" si="45"/>
        <v>40626.069884259261</v>
      </c>
      <c r="T836">
        <f t="shared" si="43"/>
        <v>2010</v>
      </c>
    </row>
    <row r="837" spans="1:20" ht="43.5" x14ac:dyDescent="0.35">
      <c r="A837">
        <v>4061</v>
      </c>
      <c r="B837" s="3" t="s">
        <v>4057</v>
      </c>
      <c r="C837" s="3" t="s">
        <v>8165</v>
      </c>
      <c r="D837" s="6">
        <v>525</v>
      </c>
      <c r="E837" s="8">
        <v>0</v>
      </c>
      <c r="F837" t="s">
        <v>8220</v>
      </c>
      <c r="G837" t="s">
        <v>8223</v>
      </c>
      <c r="H837" t="s">
        <v>8245</v>
      </c>
      <c r="I837" s="11">
        <v>1461205423</v>
      </c>
      <c r="J837">
        <v>1456025023</v>
      </c>
      <c r="K837" t="b">
        <v>0</v>
      </c>
      <c r="L837">
        <v>0</v>
      </c>
      <c r="M837" t="b">
        <v>0</v>
      </c>
      <c r="N837">
        <f>ROUND(E837/D837*100,0)</f>
        <v>0</v>
      </c>
      <c r="O837">
        <f>IFERROR(ROUND(E837/L837,2),0)</f>
        <v>0</v>
      </c>
      <c r="P837" s="12" t="s">
        <v>8266</v>
      </c>
      <c r="Q837" t="s">
        <v>8268</v>
      </c>
      <c r="R837" s="9">
        <f t="shared" si="44"/>
        <v>42421.141469907408</v>
      </c>
      <c r="S837" s="9">
        <f t="shared" si="45"/>
        <v>42481.099803240737</v>
      </c>
      <c r="T837">
        <f t="shared" si="43"/>
        <v>2016</v>
      </c>
    </row>
    <row r="838" spans="1:20" ht="43.5" x14ac:dyDescent="0.35">
      <c r="A838">
        <v>2773</v>
      </c>
      <c r="B838" s="3" t="s">
        <v>2773</v>
      </c>
      <c r="C838" s="3" t="s">
        <v>6883</v>
      </c>
      <c r="D838" s="6">
        <v>530</v>
      </c>
      <c r="E838" s="8">
        <v>1</v>
      </c>
      <c r="F838" t="s">
        <v>8220</v>
      </c>
      <c r="G838" t="s">
        <v>8228</v>
      </c>
      <c r="H838" t="s">
        <v>8250</v>
      </c>
      <c r="I838" s="11">
        <v>1461530721</v>
      </c>
      <c r="J838">
        <v>1460666721</v>
      </c>
      <c r="K838" t="b">
        <v>0</v>
      </c>
      <c r="L838">
        <v>1</v>
      </c>
      <c r="M838" t="b">
        <v>0</v>
      </c>
      <c r="N838">
        <f>ROUND(E838/D838*100,0)</f>
        <v>0</v>
      </c>
      <c r="O838">
        <f>IFERROR(ROUND(E838/L838,2),0)</f>
        <v>1</v>
      </c>
      <c r="P838" s="12" t="s">
        <v>8280</v>
      </c>
      <c r="Q838" t="s">
        <v>8321</v>
      </c>
      <c r="R838" s="9">
        <f t="shared" si="44"/>
        <v>42474.86482638889</v>
      </c>
      <c r="S838" s="9">
        <f t="shared" si="45"/>
        <v>42484.86482638889</v>
      </c>
      <c r="T838">
        <f t="shared" si="43"/>
        <v>2016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>
        <v>1384384136</v>
      </c>
      <c r="K839" t="b">
        <v>0</v>
      </c>
      <c r="L839">
        <v>69</v>
      </c>
      <c r="M839" t="b">
        <v>1</v>
      </c>
      <c r="N839">
        <f>ROUND(E839/D839*100,0)</f>
        <v>101</v>
      </c>
      <c r="O839">
        <f>IFERROR(ROUND(E839/L839,2),0)</f>
        <v>116.96</v>
      </c>
      <c r="P839" s="12" t="s">
        <v>8293</v>
      </c>
      <c r="Q839" t="s">
        <v>8294</v>
      </c>
      <c r="R839" s="9">
        <f t="shared" si="44"/>
        <v>41591.964537037034</v>
      </c>
      <c r="S839" s="9">
        <f t="shared" si="45"/>
        <v>41640.964537037034</v>
      </c>
      <c r="T839">
        <f t="shared" si="43"/>
        <v>2013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>ROUND(E840/D840*100,0)</f>
        <v>806</v>
      </c>
      <c r="O840">
        <f>IFERROR(ROUND(E840/L840,2),0)</f>
        <v>49.47</v>
      </c>
      <c r="P840" s="12" t="s">
        <v>8285</v>
      </c>
      <c r="Q840" t="s">
        <v>8286</v>
      </c>
      <c r="R840" s="9">
        <f t="shared" si="44"/>
        <v>42766.827546296292</v>
      </c>
      <c r="S840" s="9">
        <f t="shared" si="45"/>
        <v>42796.827546296292</v>
      </c>
      <c r="T840">
        <f t="shared" si="43"/>
        <v>2017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>ROUND(E841/D841*100,0)</f>
        <v>115</v>
      </c>
      <c r="O841">
        <f>IFERROR(ROUND(E841/L841,2),0)</f>
        <v>39.31</v>
      </c>
      <c r="P841" s="12" t="s">
        <v>8293</v>
      </c>
      <c r="Q841" t="s">
        <v>8297</v>
      </c>
      <c r="R841" s="9">
        <f t="shared" si="44"/>
        <v>41341.870868055557</v>
      </c>
      <c r="S841" s="9">
        <f t="shared" si="45"/>
        <v>41373.270833333336</v>
      </c>
      <c r="T841">
        <f t="shared" si="43"/>
        <v>2013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>
        <v>1294818561</v>
      </c>
      <c r="K842" t="b">
        <v>0</v>
      </c>
      <c r="L842">
        <v>96</v>
      </c>
      <c r="M842" t="b">
        <v>1</v>
      </c>
      <c r="N842">
        <f>ROUND(E842/D842*100,0)</f>
        <v>101</v>
      </c>
      <c r="O842">
        <f>IFERROR(ROUND(E842/L842,2),0)</f>
        <v>83.89</v>
      </c>
      <c r="P842" s="12" t="s">
        <v>8293</v>
      </c>
      <c r="Q842" t="s">
        <v>8297</v>
      </c>
      <c r="R842" s="9">
        <f t="shared" si="44"/>
        <v>40555.325937499998</v>
      </c>
      <c r="S842" s="9">
        <f t="shared" si="45"/>
        <v>40605.325937499998</v>
      </c>
      <c r="T842">
        <f t="shared" si="43"/>
        <v>2011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>
        <v>1367352787</v>
      </c>
      <c r="K843" t="b">
        <v>0</v>
      </c>
      <c r="L843">
        <v>73</v>
      </c>
      <c r="M843" t="b">
        <v>1</v>
      </c>
      <c r="N843">
        <f>ROUND(E843/D843*100,0)</f>
        <v>100</v>
      </c>
      <c r="O843">
        <f>IFERROR(ROUND(E843/L843,2),0)</f>
        <v>110.07</v>
      </c>
      <c r="P843" s="12" t="s">
        <v>8290</v>
      </c>
      <c r="Q843" t="s">
        <v>8291</v>
      </c>
      <c r="R843" s="9">
        <f t="shared" si="44"/>
        <v>41394.842442129629</v>
      </c>
      <c r="S843" s="9">
        <f t="shared" si="45"/>
        <v>41454.842442129629</v>
      </c>
      <c r="T843">
        <f t="shared" si="43"/>
        <v>2013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>
        <v>1338322571</v>
      </c>
      <c r="K844" t="b">
        <v>0</v>
      </c>
      <c r="L844">
        <v>80</v>
      </c>
      <c r="M844" t="b">
        <v>1</v>
      </c>
      <c r="N844">
        <f>ROUND(E844/D844*100,0)</f>
        <v>100</v>
      </c>
      <c r="O844">
        <f>IFERROR(ROUND(E844/L844,2),0)</f>
        <v>100.33</v>
      </c>
      <c r="P844" s="12" t="s">
        <v>8293</v>
      </c>
      <c r="Q844" t="s">
        <v>8306</v>
      </c>
      <c r="R844" s="9">
        <f t="shared" si="44"/>
        <v>41058.844571759262</v>
      </c>
      <c r="S844" s="9">
        <f t="shared" si="45"/>
        <v>41088.844571759262</v>
      </c>
      <c r="T844">
        <f t="shared" si="43"/>
        <v>2012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>ROUND(E845/D845*100,0)</f>
        <v>267</v>
      </c>
      <c r="O845">
        <f>IFERROR(ROUND(E845/L845,2),0)</f>
        <v>63.1</v>
      </c>
      <c r="P845" s="12" t="s">
        <v>8293</v>
      </c>
      <c r="Q845" t="s">
        <v>8301</v>
      </c>
      <c r="R845" s="9">
        <f t="shared" si="44"/>
        <v>42695.257870370369</v>
      </c>
      <c r="S845" s="9">
        <f t="shared" si="45"/>
        <v>42712.333333333328</v>
      </c>
      <c r="T845">
        <f t="shared" si="43"/>
        <v>2016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>ROUND(E846/D846*100,0)</f>
        <v>100</v>
      </c>
      <c r="O846">
        <f>IFERROR(ROUND(E846/L846,2),0)</f>
        <v>70.88</v>
      </c>
      <c r="P846" s="12" t="s">
        <v>8266</v>
      </c>
      <c r="Q846" t="s">
        <v>8268</v>
      </c>
      <c r="R846" s="9">
        <f t="shared" si="44"/>
        <v>41941.683865740742</v>
      </c>
      <c r="S846" s="9">
        <f t="shared" si="45"/>
        <v>41970.125</v>
      </c>
      <c r="T846">
        <f t="shared" si="43"/>
        <v>2014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>ROUND(E847/D847*100,0)</f>
        <v>107</v>
      </c>
      <c r="O847">
        <f>IFERROR(ROUND(E847/L847,2),0)</f>
        <v>65.08</v>
      </c>
      <c r="P847" s="12" t="s">
        <v>8282</v>
      </c>
      <c r="Q847" t="s">
        <v>8283</v>
      </c>
      <c r="R847" s="9">
        <f t="shared" si="44"/>
        <v>42123.86336805555</v>
      </c>
      <c r="S847" s="9">
        <f t="shared" si="45"/>
        <v>42156.945833333331</v>
      </c>
      <c r="T847">
        <f t="shared" si="43"/>
        <v>2015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>
        <v>1424796594</v>
      </c>
      <c r="K848" t="b">
        <v>0</v>
      </c>
      <c r="L848">
        <v>19</v>
      </c>
      <c r="M848" t="b">
        <v>1</v>
      </c>
      <c r="N848">
        <f>ROUND(E848/D848*100,0)</f>
        <v>100</v>
      </c>
      <c r="O848">
        <f>IFERROR(ROUND(E848/L848,2),0)</f>
        <v>421.11</v>
      </c>
      <c r="P848" s="12" t="s">
        <v>8266</v>
      </c>
      <c r="Q848" t="s">
        <v>8268</v>
      </c>
      <c r="R848" s="9">
        <f t="shared" si="44"/>
        <v>42059.701319444444</v>
      </c>
      <c r="S848" s="9">
        <f t="shared" si="45"/>
        <v>42119.659652777773</v>
      </c>
      <c r="T848">
        <f t="shared" si="43"/>
        <v>2015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>
        <v>1340056398</v>
      </c>
      <c r="K849" t="b">
        <v>0</v>
      </c>
      <c r="L849">
        <v>89</v>
      </c>
      <c r="M849" t="b">
        <v>1</v>
      </c>
      <c r="N849">
        <f>ROUND(E849/D849*100,0)</f>
        <v>107</v>
      </c>
      <c r="O849">
        <f>IFERROR(ROUND(E849/L849,2),0)</f>
        <v>89.89</v>
      </c>
      <c r="P849" s="12" t="s">
        <v>8290</v>
      </c>
      <c r="Q849" t="s">
        <v>8291</v>
      </c>
      <c r="R849" s="9">
        <f t="shared" si="44"/>
        <v>41078.91201388889</v>
      </c>
      <c r="S849" s="9">
        <f t="shared" si="45"/>
        <v>41108.91201388889</v>
      </c>
      <c r="T849">
        <f t="shared" si="43"/>
        <v>2012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>
        <v>1479276838</v>
      </c>
      <c r="K850" t="b">
        <v>0</v>
      </c>
      <c r="L850">
        <v>89</v>
      </c>
      <c r="M850" t="b">
        <v>1</v>
      </c>
      <c r="N850">
        <f>ROUND(E850/D850*100,0)</f>
        <v>114</v>
      </c>
      <c r="O850">
        <f>IFERROR(ROUND(E850/L850,2),0)</f>
        <v>89.67</v>
      </c>
      <c r="P850" s="12" t="s">
        <v>8282</v>
      </c>
      <c r="Q850" t="s">
        <v>8283</v>
      </c>
      <c r="R850" s="9">
        <f t="shared" si="44"/>
        <v>42690.259699074071</v>
      </c>
      <c r="S850" s="9">
        <f t="shared" si="45"/>
        <v>42726.083333333328</v>
      </c>
      <c r="T850">
        <f t="shared" si="43"/>
        <v>2016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>ROUND(E851/D851*100,0)</f>
        <v>113</v>
      </c>
      <c r="O851">
        <f>IFERROR(ROUND(E851/L851,2),0)</f>
        <v>74.22</v>
      </c>
      <c r="P851" s="12" t="s">
        <v>8266</v>
      </c>
      <c r="Q851" t="s">
        <v>8269</v>
      </c>
      <c r="R851" s="9">
        <f t="shared" si="44"/>
        <v>41820.776412037041</v>
      </c>
      <c r="S851" s="9">
        <f t="shared" si="45"/>
        <v>41850.776412037041</v>
      </c>
      <c r="T851">
        <f t="shared" si="43"/>
        <v>2014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>ROUND(E852/D852*100,0)</f>
        <v>132</v>
      </c>
      <c r="O852">
        <f>IFERROR(ROUND(E852/L852,2),0)</f>
        <v>74.150000000000006</v>
      </c>
      <c r="P852" s="12" t="s">
        <v>8293</v>
      </c>
      <c r="Q852" t="s">
        <v>8303</v>
      </c>
      <c r="R852" s="9">
        <f t="shared" si="44"/>
        <v>41223.22184027778</v>
      </c>
      <c r="S852" s="9">
        <f t="shared" si="45"/>
        <v>41261.597222222219</v>
      </c>
      <c r="T852">
        <f t="shared" ref="T852:T915" si="46">YEAR(R852)</f>
        <v>2012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>ROUND(E853/D853*100,0)</f>
        <v>106</v>
      </c>
      <c r="O853">
        <f>IFERROR(ROUND(E853/L853,2),0)</f>
        <v>60.9</v>
      </c>
      <c r="P853" s="12" t="s">
        <v>8280</v>
      </c>
      <c r="Q853" t="s">
        <v>8299</v>
      </c>
      <c r="R853" s="9">
        <f t="shared" si="44"/>
        <v>40731.837465277778</v>
      </c>
      <c r="S853" s="9">
        <f t="shared" si="45"/>
        <v>40776.837465277778</v>
      </c>
      <c r="T853">
        <f t="shared" si="46"/>
        <v>2011</v>
      </c>
    </row>
    <row r="854" spans="1:20" ht="43.5" x14ac:dyDescent="0.3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 s="11">
        <v>1333310458</v>
      </c>
      <c r="J854">
        <v>1330722058</v>
      </c>
      <c r="K854" t="b">
        <v>1</v>
      </c>
      <c r="L854">
        <v>123</v>
      </c>
      <c r="M854" t="b">
        <v>1</v>
      </c>
      <c r="N854">
        <f>ROUND(E854/D854*100,0)</f>
        <v>113</v>
      </c>
      <c r="O854">
        <f>IFERROR(ROUND(E854/L854,2),0)</f>
        <v>64.27</v>
      </c>
      <c r="P854" s="12" t="s">
        <v>8266</v>
      </c>
      <c r="Q854" t="s">
        <v>8268</v>
      </c>
      <c r="R854" s="9">
        <f t="shared" si="44"/>
        <v>40970.875671296293</v>
      </c>
      <c r="S854" s="9">
        <f t="shared" si="45"/>
        <v>41000.834004629629</v>
      </c>
      <c r="T854">
        <f t="shared" si="46"/>
        <v>2012</v>
      </c>
    </row>
    <row r="855" spans="1:20" ht="43.5" x14ac:dyDescent="0.35">
      <c r="A855">
        <v>910</v>
      </c>
      <c r="B855" s="3" t="s">
        <v>911</v>
      </c>
      <c r="C855" s="3" t="s">
        <v>5020</v>
      </c>
      <c r="D855" s="6">
        <v>550</v>
      </c>
      <c r="E855" s="8">
        <v>123</v>
      </c>
      <c r="F855" t="s">
        <v>8220</v>
      </c>
      <c r="G855" t="s">
        <v>8224</v>
      </c>
      <c r="H855" t="s">
        <v>8246</v>
      </c>
      <c r="I855" s="11">
        <v>1488546319</v>
      </c>
      <c r="J855">
        <v>1483362319</v>
      </c>
      <c r="K855" t="b">
        <v>0</v>
      </c>
      <c r="L855">
        <v>5</v>
      </c>
      <c r="M855" t="b">
        <v>0</v>
      </c>
      <c r="N855">
        <f>ROUND(E855/D855*100,0)</f>
        <v>22</v>
      </c>
      <c r="O855">
        <f>IFERROR(ROUND(E855/L855,2),0)</f>
        <v>24.6</v>
      </c>
      <c r="P855" s="12" t="s">
        <v>8293</v>
      </c>
      <c r="Q855" t="s">
        <v>8315</v>
      </c>
      <c r="R855" s="9">
        <f t="shared" si="44"/>
        <v>42737.545358796298</v>
      </c>
      <c r="S855" s="9">
        <f t="shared" si="45"/>
        <v>42797.545358796298</v>
      </c>
      <c r="T855">
        <f t="shared" si="46"/>
        <v>2017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>ROUND(E856/D856*100,0)</f>
        <v>131</v>
      </c>
      <c r="O856">
        <f>IFERROR(ROUND(E856/L856,2),0)</f>
        <v>48.33</v>
      </c>
      <c r="P856" s="12" t="s">
        <v>8266</v>
      </c>
      <c r="Q856" t="s">
        <v>8268</v>
      </c>
      <c r="R856" s="9">
        <f t="shared" si="44"/>
        <v>42136.536134259266</v>
      </c>
      <c r="S856" s="9">
        <f t="shared" si="45"/>
        <v>42167.875</v>
      </c>
      <c r="T856">
        <f t="shared" si="46"/>
        <v>2015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>
        <v>1343096197</v>
      </c>
      <c r="K857" t="b">
        <v>1</v>
      </c>
      <c r="L857">
        <v>74</v>
      </c>
      <c r="M857" t="b">
        <v>1</v>
      </c>
      <c r="N857">
        <f>ROUND(E857/D857*100,0)</f>
        <v>232</v>
      </c>
      <c r="O857">
        <f>IFERROR(ROUND(E857/L857,2),0)</f>
        <v>106.43</v>
      </c>
      <c r="P857" s="12" t="s">
        <v>8290</v>
      </c>
      <c r="Q857" t="s">
        <v>8291</v>
      </c>
      <c r="R857" s="9">
        <f t="shared" si="44"/>
        <v>41114.094872685186</v>
      </c>
      <c r="S857" s="9">
        <f t="shared" si="45"/>
        <v>41153.083333333336</v>
      </c>
      <c r="T857">
        <f t="shared" si="46"/>
        <v>2012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>
        <v>1464763109</v>
      </c>
      <c r="K858" t="b">
        <v>0</v>
      </c>
      <c r="L858">
        <v>50</v>
      </c>
      <c r="M858" t="b">
        <v>0</v>
      </c>
      <c r="N858">
        <f>ROUND(E858/D858*100,0)</f>
        <v>22</v>
      </c>
      <c r="O858">
        <f>IFERROR(ROUND(E858/L858,2),0)</f>
        <v>157.46</v>
      </c>
      <c r="P858" s="12" t="s">
        <v>8277</v>
      </c>
      <c r="Q858" t="s">
        <v>8279</v>
      </c>
      <c r="R858" s="9">
        <f t="shared" si="44"/>
        <v>42522.276724537034</v>
      </c>
      <c r="S858" s="9">
        <f t="shared" si="45"/>
        <v>42553.166666666672</v>
      </c>
      <c r="T858">
        <f t="shared" si="46"/>
        <v>2016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>
        <v>1406831445</v>
      </c>
      <c r="K859" t="b">
        <v>0</v>
      </c>
      <c r="L859">
        <v>26</v>
      </c>
      <c r="M859" t="b">
        <v>1</v>
      </c>
      <c r="N859">
        <f>ROUND(E859/D859*100,0)</f>
        <v>101</v>
      </c>
      <c r="O859">
        <f>IFERROR(ROUND(E859/L859,2),0)</f>
        <v>302.31</v>
      </c>
      <c r="P859" s="12" t="s">
        <v>8266</v>
      </c>
      <c r="Q859" t="s">
        <v>8268</v>
      </c>
      <c r="R859" s="9">
        <f t="shared" si="44"/>
        <v>41851.771354166667</v>
      </c>
      <c r="S859" s="9">
        <f t="shared" si="45"/>
        <v>41870.666666666664</v>
      </c>
      <c r="T859">
        <f t="shared" si="46"/>
        <v>2014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>ROUND(E860/D860*100,0)</f>
        <v>131</v>
      </c>
      <c r="O860">
        <f>IFERROR(ROUND(E860/L860,2),0)</f>
        <v>45.05</v>
      </c>
      <c r="P860" s="12" t="s">
        <v>8290</v>
      </c>
      <c r="Q860" t="s">
        <v>8291</v>
      </c>
      <c r="R860" s="9">
        <f t="shared" si="44"/>
        <v>40757.889247685183</v>
      </c>
      <c r="S860" s="9">
        <f t="shared" si="45"/>
        <v>40802.889247685183</v>
      </c>
      <c r="T860">
        <f t="shared" si="46"/>
        <v>2011</v>
      </c>
    </row>
    <row r="861" spans="1:20" ht="43.5" x14ac:dyDescent="0.35">
      <c r="A861">
        <v>2844</v>
      </c>
      <c r="B861" s="3" t="s">
        <v>2844</v>
      </c>
      <c r="C861" s="3" t="s">
        <v>6954</v>
      </c>
      <c r="D861" s="6">
        <v>550</v>
      </c>
      <c r="E861" s="8">
        <v>30</v>
      </c>
      <c r="F861" t="s">
        <v>8220</v>
      </c>
      <c r="G861" t="s">
        <v>8238</v>
      </c>
      <c r="H861" t="s">
        <v>8248</v>
      </c>
      <c r="I861" s="11">
        <v>1483535180</v>
      </c>
      <c r="J861">
        <v>1480943180</v>
      </c>
      <c r="K861" t="b">
        <v>0</v>
      </c>
      <c r="L861">
        <v>1</v>
      </c>
      <c r="M861" t="b">
        <v>0</v>
      </c>
      <c r="N861">
        <f>ROUND(E861/D861*100,0)</f>
        <v>5</v>
      </c>
      <c r="O861">
        <f>IFERROR(ROUND(E861/L861,2),0)</f>
        <v>30</v>
      </c>
      <c r="P861" s="12" t="s">
        <v>8266</v>
      </c>
      <c r="Q861" t="s">
        <v>8268</v>
      </c>
      <c r="R861" s="9">
        <f t="shared" si="44"/>
        <v>42709.546064814815</v>
      </c>
      <c r="S861" s="9">
        <f t="shared" si="45"/>
        <v>42739.546064814815</v>
      </c>
      <c r="T861">
        <f t="shared" si="46"/>
        <v>2016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>
        <v>1427867197</v>
      </c>
      <c r="K862" t="b">
        <v>0</v>
      </c>
      <c r="L862">
        <v>23</v>
      </c>
      <c r="M862" t="b">
        <v>1</v>
      </c>
      <c r="N862">
        <f>ROUND(E862/D862*100,0)</f>
        <v>104</v>
      </c>
      <c r="O862">
        <f>IFERROR(ROUND(E862/L862,2),0)</f>
        <v>340.57</v>
      </c>
      <c r="P862" s="12" t="s">
        <v>8277</v>
      </c>
      <c r="Q862" t="s">
        <v>8278</v>
      </c>
      <c r="R862" s="9">
        <f t="shared" si="44"/>
        <v>42095.240706018521</v>
      </c>
      <c r="S862" s="9">
        <f t="shared" si="45"/>
        <v>42125.240706018521</v>
      </c>
      <c r="T862">
        <f t="shared" si="46"/>
        <v>2015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>ROUND(E863/D863*100,0)</f>
        <v>156</v>
      </c>
      <c r="O863">
        <f>IFERROR(ROUND(E863/L863,2),0)</f>
        <v>38.28</v>
      </c>
      <c r="P863" s="12" t="s">
        <v>8266</v>
      </c>
      <c r="Q863" t="s">
        <v>8268</v>
      </c>
      <c r="R863" s="9">
        <f t="shared" si="44"/>
        <v>42243.6252662037</v>
      </c>
      <c r="S863" s="9">
        <f t="shared" si="45"/>
        <v>42278.6252662037</v>
      </c>
      <c r="T863">
        <f t="shared" si="46"/>
        <v>2015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>ROUND(E864/D864*100,0)</f>
        <v>780</v>
      </c>
      <c r="O864">
        <f>IFERROR(ROUND(E864/L864,2),0)</f>
        <v>37.119999999999997</v>
      </c>
      <c r="P864" s="12" t="s">
        <v>8285</v>
      </c>
      <c r="Q864" t="s">
        <v>8286</v>
      </c>
      <c r="R864" s="9">
        <f t="shared" si="44"/>
        <v>42759.724768518514</v>
      </c>
      <c r="S864" s="9">
        <f t="shared" si="45"/>
        <v>42780.724768518514</v>
      </c>
      <c r="T864">
        <f t="shared" si="46"/>
        <v>2017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>
        <v>1466611108</v>
      </c>
      <c r="K865" t="b">
        <v>0</v>
      </c>
      <c r="L865">
        <v>86</v>
      </c>
      <c r="M865" t="b">
        <v>0</v>
      </c>
      <c r="N865">
        <f>ROUND(E865/D865*100,0)</f>
        <v>26</v>
      </c>
      <c r="O865">
        <f>IFERROR(ROUND(E865/L865,2),0)</f>
        <v>90.62</v>
      </c>
      <c r="P865" s="12" t="s">
        <v>8277</v>
      </c>
      <c r="Q865" t="s">
        <v>8279</v>
      </c>
      <c r="R865" s="9">
        <f t="shared" si="44"/>
        <v>42543.665601851855</v>
      </c>
      <c r="S865" s="9">
        <f t="shared" si="45"/>
        <v>42572.729166666672</v>
      </c>
      <c r="T865">
        <f t="shared" si="46"/>
        <v>2016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>ROUND(E866/D866*100,0)</f>
        <v>104</v>
      </c>
      <c r="O866">
        <f>IFERROR(ROUND(E866/L866,2),0)</f>
        <v>60.86</v>
      </c>
      <c r="P866" s="12" t="s">
        <v>8293</v>
      </c>
      <c r="Q866" t="s">
        <v>8297</v>
      </c>
      <c r="R866" s="9">
        <f t="shared" si="44"/>
        <v>41557.780624999999</v>
      </c>
      <c r="S866" s="9">
        <f t="shared" si="45"/>
        <v>41591.249305555553</v>
      </c>
      <c r="T866">
        <f t="shared" si="46"/>
        <v>2013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>
        <v>1314577097</v>
      </c>
      <c r="K867" t="b">
        <v>0</v>
      </c>
      <c r="L867">
        <v>86</v>
      </c>
      <c r="M867" t="b">
        <v>1</v>
      </c>
      <c r="N867">
        <f>ROUND(E867/D867*100,0)</f>
        <v>104</v>
      </c>
      <c r="O867">
        <f>IFERROR(ROUND(E867/L867,2),0)</f>
        <v>90.52</v>
      </c>
      <c r="P867" s="12" t="s">
        <v>8293</v>
      </c>
      <c r="Q867" t="s">
        <v>8294</v>
      </c>
      <c r="R867" s="9">
        <f t="shared" si="44"/>
        <v>40784.012696759259</v>
      </c>
      <c r="S867" s="9">
        <f t="shared" si="45"/>
        <v>40817.125</v>
      </c>
      <c r="T867">
        <f t="shared" si="46"/>
        <v>2011</v>
      </c>
    </row>
    <row r="868" spans="1:20" ht="43.5" x14ac:dyDescent="0.35">
      <c r="A868">
        <v>461</v>
      </c>
      <c r="B868" s="3" t="s">
        <v>462</v>
      </c>
      <c r="C868" s="3" t="s">
        <v>4571</v>
      </c>
      <c r="D868" s="6">
        <v>550</v>
      </c>
      <c r="E868" s="8">
        <v>0</v>
      </c>
      <c r="F868" t="s">
        <v>8220</v>
      </c>
      <c r="G868" t="s">
        <v>8224</v>
      </c>
      <c r="H868" t="s">
        <v>8246</v>
      </c>
      <c r="I868" s="11">
        <v>1370204367</v>
      </c>
      <c r="J868">
        <v>1368476367</v>
      </c>
      <c r="K868" t="b">
        <v>0</v>
      </c>
      <c r="L868">
        <v>0</v>
      </c>
      <c r="M868" t="b">
        <v>0</v>
      </c>
      <c r="N868">
        <f>ROUND(E868/D868*100,0)</f>
        <v>0</v>
      </c>
      <c r="O868">
        <f>IFERROR(ROUND(E868/L868,2),0)</f>
        <v>0</v>
      </c>
      <c r="P868" s="12" t="s">
        <v>8290</v>
      </c>
      <c r="Q868" t="s">
        <v>8304</v>
      </c>
      <c r="R868" s="9">
        <f t="shared" si="44"/>
        <v>41407.84684027778</v>
      </c>
      <c r="S868" s="9">
        <f t="shared" si="45"/>
        <v>41427.84684027778</v>
      </c>
      <c r="T868">
        <f t="shared" si="46"/>
        <v>2013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>
        <v>1373305836</v>
      </c>
      <c r="K869" t="b">
        <v>1</v>
      </c>
      <c r="L869">
        <v>74</v>
      </c>
      <c r="M869" t="b">
        <v>1</v>
      </c>
      <c r="N869">
        <f>ROUND(E869/D869*100,0)</f>
        <v>111</v>
      </c>
      <c r="O869">
        <f>IFERROR(ROUND(E869/L869,2),0)</f>
        <v>104.73</v>
      </c>
      <c r="P869" s="12" t="s">
        <v>8293</v>
      </c>
      <c r="Q869" t="s">
        <v>8297</v>
      </c>
      <c r="R869" s="9">
        <f t="shared" si="44"/>
        <v>41463.743472222224</v>
      </c>
      <c r="S869" s="9">
        <f t="shared" si="45"/>
        <v>41483.743472222224</v>
      </c>
      <c r="T869">
        <f t="shared" si="46"/>
        <v>2013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>ROUND(E870/D870*100,0)</f>
        <v>103</v>
      </c>
      <c r="O870">
        <f>IFERROR(ROUND(E870/L870,2),0)</f>
        <v>69.67</v>
      </c>
      <c r="P870" s="12" t="s">
        <v>8293</v>
      </c>
      <c r="Q870" t="s">
        <v>8295</v>
      </c>
      <c r="R870" s="9">
        <f t="shared" si="44"/>
        <v>41905.034108796295</v>
      </c>
      <c r="S870" s="9">
        <f t="shared" si="45"/>
        <v>41935.034108796295</v>
      </c>
      <c r="T870">
        <f t="shared" si="46"/>
        <v>2014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>ROUND(E871/D871*100,0)</f>
        <v>110</v>
      </c>
      <c r="O871">
        <f>IFERROR(ROUND(E871/L871,2),0)</f>
        <v>68.239999999999995</v>
      </c>
      <c r="P871" s="12" t="s">
        <v>8290</v>
      </c>
      <c r="Q871" t="s">
        <v>8291</v>
      </c>
      <c r="R871" s="9">
        <f t="shared" si="44"/>
        <v>41780.859629629631</v>
      </c>
      <c r="S871" s="9">
        <f t="shared" si="45"/>
        <v>41811.165972222225</v>
      </c>
      <c r="T871">
        <f t="shared" si="46"/>
        <v>2014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>
        <v>1455563793</v>
      </c>
      <c r="K872" t="b">
        <v>1</v>
      </c>
      <c r="L872">
        <v>97</v>
      </c>
      <c r="M872" t="b">
        <v>1</v>
      </c>
      <c r="N872">
        <f>ROUND(E872/D872*100,0)</f>
        <v>103</v>
      </c>
      <c r="O872">
        <f>IFERROR(ROUND(E872/L872,2),0)</f>
        <v>79.400000000000006</v>
      </c>
      <c r="P872" s="12" t="s">
        <v>8290</v>
      </c>
      <c r="Q872" t="s">
        <v>8291</v>
      </c>
      <c r="R872" s="9">
        <f t="shared" si="44"/>
        <v>42415.803159722222</v>
      </c>
      <c r="S872" s="9">
        <f t="shared" si="45"/>
        <v>42445.761493055557</v>
      </c>
      <c r="T872">
        <f t="shared" si="46"/>
        <v>2016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>
        <v>1301787287</v>
      </c>
      <c r="K873" t="b">
        <v>0</v>
      </c>
      <c r="L873">
        <v>69</v>
      </c>
      <c r="M873" t="b">
        <v>1</v>
      </c>
      <c r="N873">
        <f>ROUND(E873/D873*100,0)</f>
        <v>102</v>
      </c>
      <c r="O873">
        <f>IFERROR(ROUND(E873/L873,2),0)</f>
        <v>111.38</v>
      </c>
      <c r="P873" s="12" t="s">
        <v>8290</v>
      </c>
      <c r="Q873" t="s">
        <v>8308</v>
      </c>
      <c r="R873" s="9">
        <f t="shared" si="44"/>
        <v>40635.982488425929</v>
      </c>
      <c r="S873" s="9">
        <f t="shared" si="45"/>
        <v>40657.982488425929</v>
      </c>
      <c r="T873">
        <f t="shared" si="46"/>
        <v>2011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>
        <v>1486030352</v>
      </c>
      <c r="K874" t="b">
        <v>0</v>
      </c>
      <c r="L874">
        <v>91</v>
      </c>
      <c r="M874" t="b">
        <v>1</v>
      </c>
      <c r="N874">
        <f>ROUND(E874/D874*100,0)</f>
        <v>170</v>
      </c>
      <c r="O874">
        <f>IFERROR(ROUND(E874/L874,2),0)</f>
        <v>84.29</v>
      </c>
      <c r="P874" s="12" t="s">
        <v>8266</v>
      </c>
      <c r="Q874" t="s">
        <v>8268</v>
      </c>
      <c r="R874" s="9">
        <f t="shared" si="44"/>
        <v>42768.425370370373</v>
      </c>
      <c r="S874" s="9">
        <f t="shared" si="45"/>
        <v>42798.425370370373</v>
      </c>
      <c r="T874">
        <f t="shared" si="46"/>
        <v>2017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>
        <v>1290481733</v>
      </c>
      <c r="K875" t="b">
        <v>0</v>
      </c>
      <c r="L875">
        <v>65</v>
      </c>
      <c r="M875" t="b">
        <v>1</v>
      </c>
      <c r="N875">
        <f>ROUND(E875/D875*100,0)</f>
        <v>128</v>
      </c>
      <c r="O875">
        <f>IFERROR(ROUND(E875/L875,2),0)</f>
        <v>117.92</v>
      </c>
      <c r="P875" s="12" t="s">
        <v>8290</v>
      </c>
      <c r="Q875" t="s">
        <v>8308</v>
      </c>
      <c r="R875" s="9">
        <f t="shared" si="44"/>
        <v>40505.131168981483</v>
      </c>
      <c r="S875" s="9">
        <f t="shared" si="45"/>
        <v>40535.131168981483</v>
      </c>
      <c r="T875">
        <f t="shared" si="46"/>
        <v>2010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>
        <v>1411500607</v>
      </c>
      <c r="K876" t="b">
        <v>0</v>
      </c>
      <c r="L876">
        <v>81</v>
      </c>
      <c r="M876" t="b">
        <v>0</v>
      </c>
      <c r="N876">
        <f>ROUND(E876/D876*100,0)</f>
        <v>10</v>
      </c>
      <c r="O876">
        <f>IFERROR(ROUND(E876/L876,2),0)</f>
        <v>94.51</v>
      </c>
      <c r="P876" s="12" t="s">
        <v>8290</v>
      </c>
      <c r="Q876" t="s">
        <v>8302</v>
      </c>
      <c r="R876" s="9">
        <f t="shared" si="44"/>
        <v>41905.812581018516</v>
      </c>
      <c r="S876" s="9">
        <f t="shared" si="45"/>
        <v>41950.854247685187</v>
      </c>
      <c r="T876">
        <f t="shared" si="46"/>
        <v>2014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>
        <v>1381767859</v>
      </c>
      <c r="K877" t="b">
        <v>1</v>
      </c>
      <c r="L877">
        <v>31</v>
      </c>
      <c r="M877" t="b">
        <v>1</v>
      </c>
      <c r="N877">
        <f>ROUND(E877/D877*100,0)</f>
        <v>102</v>
      </c>
      <c r="O877">
        <f>IFERROR(ROUND(E877/L877,2),0)</f>
        <v>246.29</v>
      </c>
      <c r="P877" s="12" t="s">
        <v>8293</v>
      </c>
      <c r="Q877" t="s">
        <v>8297</v>
      </c>
      <c r="R877" s="9">
        <f t="shared" si="44"/>
        <v>41561.683553240742</v>
      </c>
      <c r="S877" s="9">
        <f t="shared" si="45"/>
        <v>41591.725219907406</v>
      </c>
      <c r="T877">
        <f t="shared" si="46"/>
        <v>2013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>
        <v>1416338557</v>
      </c>
      <c r="K878" t="b">
        <v>0</v>
      </c>
      <c r="L878">
        <v>43</v>
      </c>
      <c r="M878" t="b">
        <v>1</v>
      </c>
      <c r="N878">
        <f>ROUND(E878/D878*100,0)</f>
        <v>102</v>
      </c>
      <c r="O878">
        <f>IFERROR(ROUND(E878/L878,2),0)</f>
        <v>177.21</v>
      </c>
      <c r="P878" s="12" t="s">
        <v>8293</v>
      </c>
      <c r="Q878" t="s">
        <v>8306</v>
      </c>
      <c r="R878" s="9">
        <f t="shared" si="44"/>
        <v>41961.807372685187</v>
      </c>
      <c r="S878" s="9">
        <f t="shared" si="45"/>
        <v>41994.1875</v>
      </c>
      <c r="T878">
        <f t="shared" si="46"/>
        <v>2014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>ROUND(E879/D879*100,0)</f>
        <v>109</v>
      </c>
      <c r="O879">
        <f>IFERROR(ROUND(E879/L879,2),0)</f>
        <v>65.099999999999994</v>
      </c>
      <c r="P879" s="12" t="s">
        <v>8266</v>
      </c>
      <c r="Q879" t="s">
        <v>8268</v>
      </c>
      <c r="R879" s="9">
        <f t="shared" si="44"/>
        <v>42466.608310185184</v>
      </c>
      <c r="S879" s="9">
        <f t="shared" si="45"/>
        <v>42496.608310185184</v>
      </c>
      <c r="T879">
        <f t="shared" si="46"/>
        <v>2016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>ROUND(E880/D880*100,0)</f>
        <v>109</v>
      </c>
      <c r="O880">
        <f>IFERROR(ROUND(E880/L880,2),0)</f>
        <v>73.03</v>
      </c>
      <c r="P880" s="12" t="s">
        <v>8266</v>
      </c>
      <c r="Q880" t="s">
        <v>8267</v>
      </c>
      <c r="R880" s="9">
        <f t="shared" si="44"/>
        <v>41239.83625</v>
      </c>
      <c r="S880" s="9">
        <f t="shared" si="45"/>
        <v>41269.83625</v>
      </c>
      <c r="T880">
        <f t="shared" si="46"/>
        <v>2012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>ROUND(E881/D881*100,0)</f>
        <v>101</v>
      </c>
      <c r="O881">
        <f>IFERROR(ROUND(E881/L881,2),0)</f>
        <v>270.57</v>
      </c>
      <c r="P881" s="12" t="s">
        <v>8277</v>
      </c>
      <c r="Q881" t="s">
        <v>8284</v>
      </c>
      <c r="R881" s="9">
        <f t="shared" si="44"/>
        <v>41143.81821759259</v>
      </c>
      <c r="S881" s="9">
        <f t="shared" si="45"/>
        <v>41173.81821759259</v>
      </c>
      <c r="T881">
        <f t="shared" si="46"/>
        <v>2012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>ROUND(E882/D882*100,0)</f>
        <v>126</v>
      </c>
      <c r="O882">
        <f>IFERROR(ROUND(E882/L882,2),0)</f>
        <v>28.63</v>
      </c>
      <c r="P882" s="12" t="s">
        <v>8280</v>
      </c>
      <c r="Q882" t="s">
        <v>8299</v>
      </c>
      <c r="R882" s="9">
        <f t="shared" si="44"/>
        <v>41781.717268518521</v>
      </c>
      <c r="S882" s="9">
        <f t="shared" si="45"/>
        <v>41811.717268518521</v>
      </c>
      <c r="T882">
        <f t="shared" si="46"/>
        <v>2014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>ROUND(E883/D883*100,0)</f>
        <v>302</v>
      </c>
      <c r="O883">
        <f>IFERROR(ROUND(E883/L883,2),0)</f>
        <v>52.1</v>
      </c>
      <c r="P883" s="12" t="s">
        <v>8266</v>
      </c>
      <c r="Q883" t="s">
        <v>8267</v>
      </c>
      <c r="R883" s="9">
        <f t="shared" si="44"/>
        <v>41761.509409722225</v>
      </c>
      <c r="S883" s="9">
        <f t="shared" si="45"/>
        <v>41789.666666666664</v>
      </c>
      <c r="T883">
        <f t="shared" si="46"/>
        <v>2014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>
        <v>1488459307</v>
      </c>
      <c r="K884" t="b">
        <v>0</v>
      </c>
      <c r="L884">
        <v>30</v>
      </c>
      <c r="M884" t="b">
        <v>0</v>
      </c>
      <c r="N884">
        <f>ROUND(E884/D884*100,0)</f>
        <v>75</v>
      </c>
      <c r="O884">
        <f>IFERROR(ROUND(E884/L884,2),0)</f>
        <v>251.33</v>
      </c>
      <c r="P884" s="12" t="s">
        <v>8266</v>
      </c>
      <c r="Q884" t="s">
        <v>8268</v>
      </c>
      <c r="R884" s="9">
        <f t="shared" si="44"/>
        <v>42796.538275462968</v>
      </c>
      <c r="S884" s="9">
        <f t="shared" si="45"/>
        <v>42813.25</v>
      </c>
      <c r="T884">
        <f t="shared" si="46"/>
        <v>2017</v>
      </c>
    </row>
    <row r="885" spans="1:20" x14ac:dyDescent="0.35">
      <c r="A885">
        <v>1084</v>
      </c>
      <c r="B885" s="3" t="s">
        <v>1085</v>
      </c>
      <c r="C885" s="3" t="s">
        <v>5194</v>
      </c>
      <c r="D885" s="6">
        <v>550</v>
      </c>
      <c r="E885" s="8">
        <v>0</v>
      </c>
      <c r="F885" t="s">
        <v>8220</v>
      </c>
      <c r="G885" t="s">
        <v>8223</v>
      </c>
      <c r="H885" t="s">
        <v>8245</v>
      </c>
      <c r="I885" s="11">
        <v>1407534804</v>
      </c>
      <c r="J885">
        <v>1404942804</v>
      </c>
      <c r="K885" t="b">
        <v>0</v>
      </c>
      <c r="L885">
        <v>0</v>
      </c>
      <c r="M885" t="b">
        <v>0</v>
      </c>
      <c r="N885">
        <f>ROUND(E885/D885*100,0)</f>
        <v>0</v>
      </c>
      <c r="O885">
        <f>IFERROR(ROUND(E885/L885,2),0)</f>
        <v>0</v>
      </c>
      <c r="P885" s="12" t="s">
        <v>8285</v>
      </c>
      <c r="Q885" t="s">
        <v>8300</v>
      </c>
      <c r="R885" s="9">
        <f t="shared" si="44"/>
        <v>41829.912083333329</v>
      </c>
      <c r="S885" s="9">
        <f t="shared" si="45"/>
        <v>41859.912083333329</v>
      </c>
      <c r="T885">
        <f t="shared" si="46"/>
        <v>2014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>
        <v>1405453354</v>
      </c>
      <c r="K886" t="b">
        <v>0</v>
      </c>
      <c r="L886">
        <v>57</v>
      </c>
      <c r="M886" t="b">
        <v>1</v>
      </c>
      <c r="N886">
        <f>ROUND(E886/D886*100,0)</f>
        <v>108</v>
      </c>
      <c r="O886">
        <f>IFERROR(ROUND(E886/L886,2),0)</f>
        <v>132.05000000000001</v>
      </c>
      <c r="P886" s="12" t="s">
        <v>8290</v>
      </c>
      <c r="Q886" t="s">
        <v>8308</v>
      </c>
      <c r="R886" s="9">
        <f t="shared" si="44"/>
        <v>41835.821226851855</v>
      </c>
      <c r="S886" s="9">
        <f t="shared" si="45"/>
        <v>41862.249305555553</v>
      </c>
      <c r="T886">
        <f t="shared" si="46"/>
        <v>2014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>
        <v>1352845052</v>
      </c>
      <c r="K887" t="b">
        <v>0</v>
      </c>
      <c r="L887">
        <v>48</v>
      </c>
      <c r="M887" t="b">
        <v>1</v>
      </c>
      <c r="N887">
        <f>ROUND(E887/D887*100,0)</f>
        <v>100</v>
      </c>
      <c r="O887">
        <f>IFERROR(ROUND(E887/L887,2),0)</f>
        <v>156.77000000000001</v>
      </c>
      <c r="P887" s="12" t="s">
        <v>8293</v>
      </c>
      <c r="Q887" t="s">
        <v>8303</v>
      </c>
      <c r="R887" s="9">
        <f t="shared" si="44"/>
        <v>41226.928842592592</v>
      </c>
      <c r="S887" s="9">
        <f t="shared" si="45"/>
        <v>41256.928842592592</v>
      </c>
      <c r="T887">
        <f t="shared" si="46"/>
        <v>2012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>
        <v>1423935352</v>
      </c>
      <c r="K888" t="b">
        <v>0</v>
      </c>
      <c r="L888">
        <v>92</v>
      </c>
      <c r="M888" t="b">
        <v>1</v>
      </c>
      <c r="N888">
        <f>ROUND(E888/D888*100,0)</f>
        <v>100</v>
      </c>
      <c r="O888">
        <f>IFERROR(ROUND(E888/L888,2),0)</f>
        <v>81.739999999999995</v>
      </c>
      <c r="P888" s="12" t="s">
        <v>8293</v>
      </c>
      <c r="Q888" t="s">
        <v>8297</v>
      </c>
      <c r="R888" s="9">
        <f t="shared" si="44"/>
        <v>42049.733240740738</v>
      </c>
      <c r="S888" s="9">
        <f t="shared" si="45"/>
        <v>42079.691574074073</v>
      </c>
      <c r="T888">
        <f t="shared" si="46"/>
        <v>2015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>ROUND(E889/D889*100,0)</f>
        <v>107</v>
      </c>
      <c r="O889">
        <f>IFERROR(ROUND(E889/L889,2),0)</f>
        <v>58.63</v>
      </c>
      <c r="P889" s="12" t="s">
        <v>8285</v>
      </c>
      <c r="Q889" t="s">
        <v>8286</v>
      </c>
      <c r="R889" s="9">
        <f t="shared" si="44"/>
        <v>42688.875902777778</v>
      </c>
      <c r="S889" s="9">
        <f t="shared" si="45"/>
        <v>42718.875902777778</v>
      </c>
      <c r="T889">
        <f t="shared" si="46"/>
        <v>2016</v>
      </c>
    </row>
    <row r="890" spans="1:20" ht="58" x14ac:dyDescent="0.35">
      <c r="A890">
        <v>4012</v>
      </c>
      <c r="B890" s="3" t="s">
        <v>4008</v>
      </c>
      <c r="C890" s="3" t="s">
        <v>8117</v>
      </c>
      <c r="D890" s="6">
        <v>575</v>
      </c>
      <c r="E890" s="8">
        <v>0</v>
      </c>
      <c r="F890" t="s">
        <v>8220</v>
      </c>
      <c r="G890" t="s">
        <v>8224</v>
      </c>
      <c r="H890" t="s">
        <v>8246</v>
      </c>
      <c r="I890" s="11">
        <v>1430571849</v>
      </c>
      <c r="J890">
        <v>1427979849</v>
      </c>
      <c r="K890" t="b">
        <v>0</v>
      </c>
      <c r="L890">
        <v>0</v>
      </c>
      <c r="M890" t="b">
        <v>0</v>
      </c>
      <c r="N890">
        <f>ROUND(E890/D890*100,0)</f>
        <v>0</v>
      </c>
      <c r="O890">
        <f>IFERROR(ROUND(E890/L890,2),0)</f>
        <v>0</v>
      </c>
      <c r="P890" s="12" t="s">
        <v>8266</v>
      </c>
      <c r="Q890" t="s">
        <v>8268</v>
      </c>
      <c r="R890" s="9">
        <f t="shared" si="44"/>
        <v>42096.544548611113</v>
      </c>
      <c r="S890" s="9">
        <f t="shared" si="45"/>
        <v>42126.544548611113</v>
      </c>
      <c r="T890">
        <f t="shared" si="46"/>
        <v>2015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>ROUND(E891/D891*100,0)</f>
        <v>107</v>
      </c>
      <c r="O891">
        <f>IFERROR(ROUND(E891/L891,2),0)</f>
        <v>107.07</v>
      </c>
      <c r="P891" s="12" t="s">
        <v>8293</v>
      </c>
      <c r="Q891" t="s">
        <v>8297</v>
      </c>
      <c r="R891" s="9">
        <f t="shared" si="44"/>
        <v>42101.758587962962</v>
      </c>
      <c r="S891" s="9">
        <f t="shared" si="45"/>
        <v>42131.758587962962</v>
      </c>
      <c r="T891">
        <f t="shared" si="46"/>
        <v>2015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>ROUND(E892/D892*100,0)</f>
        <v>248</v>
      </c>
      <c r="O892">
        <f>IFERROR(ROUND(E892/L892,2),0)</f>
        <v>27.47</v>
      </c>
      <c r="P892" s="12" t="s">
        <v>8277</v>
      </c>
      <c r="Q892" t="s">
        <v>8278</v>
      </c>
      <c r="R892" s="9">
        <f t="shared" si="44"/>
        <v>41578.927118055559</v>
      </c>
      <c r="S892" s="9">
        <f t="shared" si="45"/>
        <v>41593.968784722223</v>
      </c>
      <c r="T892">
        <f t="shared" si="46"/>
        <v>2013</v>
      </c>
    </row>
    <row r="893" spans="1:20" ht="58" x14ac:dyDescent="0.35">
      <c r="A893">
        <v>2855</v>
      </c>
      <c r="B893" s="3" t="s">
        <v>2855</v>
      </c>
      <c r="C893" s="3" t="s">
        <v>6965</v>
      </c>
      <c r="D893" s="6">
        <v>600</v>
      </c>
      <c r="E893" s="8">
        <v>300</v>
      </c>
      <c r="F893" t="s">
        <v>8220</v>
      </c>
      <c r="G893" t="s">
        <v>8223</v>
      </c>
      <c r="H893" t="s">
        <v>8245</v>
      </c>
      <c r="I893" s="11">
        <v>1454110440</v>
      </c>
      <c r="J893">
        <v>1451607071</v>
      </c>
      <c r="K893" t="b">
        <v>0</v>
      </c>
      <c r="L893">
        <v>5</v>
      </c>
      <c r="M893" t="b">
        <v>0</v>
      </c>
      <c r="N893">
        <f>ROUND(E893/D893*100,0)</f>
        <v>50</v>
      </c>
      <c r="O893">
        <f>IFERROR(ROUND(E893/L893,2),0)</f>
        <v>60</v>
      </c>
      <c r="P893" s="12" t="s">
        <v>8266</v>
      </c>
      <c r="Q893" t="s">
        <v>8268</v>
      </c>
      <c r="R893" s="9">
        <f t="shared" si="44"/>
        <v>42370.007766203707</v>
      </c>
      <c r="S893" s="9">
        <f t="shared" si="45"/>
        <v>42398.981944444444</v>
      </c>
      <c r="T893">
        <f t="shared" si="46"/>
        <v>2016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>
        <v>1368646357</v>
      </c>
      <c r="K894" t="b">
        <v>0</v>
      </c>
      <c r="L894">
        <v>23</v>
      </c>
      <c r="M894" t="b">
        <v>1</v>
      </c>
      <c r="N894">
        <f>ROUND(E894/D894*100,0)</f>
        <v>148</v>
      </c>
      <c r="O894">
        <f>IFERROR(ROUND(E894/L894,2),0)</f>
        <v>322.39</v>
      </c>
      <c r="P894" s="12" t="s">
        <v>8290</v>
      </c>
      <c r="Q894" t="s">
        <v>8308</v>
      </c>
      <c r="R894" s="9">
        <f t="shared" si="44"/>
        <v>41409.814317129632</v>
      </c>
      <c r="S894" s="9">
        <f t="shared" si="45"/>
        <v>41431.814317129632</v>
      </c>
      <c r="T894">
        <f t="shared" si="46"/>
        <v>2013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>
        <v>1339790587</v>
      </c>
      <c r="K895" t="b">
        <v>0</v>
      </c>
      <c r="L895">
        <v>83</v>
      </c>
      <c r="M895" t="b">
        <v>1</v>
      </c>
      <c r="N895">
        <f>ROUND(E895/D895*100,0)</f>
        <v>124</v>
      </c>
      <c r="O895">
        <f>IFERROR(ROUND(E895/L895,2),0)</f>
        <v>89.3</v>
      </c>
      <c r="P895" s="12" t="s">
        <v>8293</v>
      </c>
      <c r="Q895" t="s">
        <v>8294</v>
      </c>
      <c r="R895" s="9">
        <f t="shared" si="44"/>
        <v>41075.835497685184</v>
      </c>
      <c r="S895" s="9">
        <f t="shared" si="45"/>
        <v>41105.835497685184</v>
      </c>
      <c r="T895">
        <f t="shared" si="46"/>
        <v>2012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>
        <v>1473218804</v>
      </c>
      <c r="K896" t="b">
        <v>0</v>
      </c>
      <c r="L896">
        <v>15</v>
      </c>
      <c r="M896" t="b">
        <v>1</v>
      </c>
      <c r="N896">
        <f>ROUND(E896/D896*100,0)</f>
        <v>148</v>
      </c>
      <c r="O896">
        <f>IFERROR(ROUND(E896/L896,2),0)</f>
        <v>493.13</v>
      </c>
      <c r="P896" s="12" t="s">
        <v>8277</v>
      </c>
      <c r="Q896" t="s">
        <v>8278</v>
      </c>
      <c r="R896" s="9">
        <f t="shared" si="44"/>
        <v>42620.143564814818</v>
      </c>
      <c r="S896" s="9">
        <f t="shared" si="45"/>
        <v>42680.143564814818</v>
      </c>
      <c r="T896">
        <f t="shared" si="46"/>
        <v>2016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>ROUND(E897/D897*100,0)</f>
        <v>105</v>
      </c>
      <c r="O897">
        <f>IFERROR(ROUND(E897/L897,2),0)</f>
        <v>51.63</v>
      </c>
      <c r="P897" s="12" t="s">
        <v>8280</v>
      </c>
      <c r="Q897" t="s">
        <v>8299</v>
      </c>
      <c r="R897" s="9">
        <f t="shared" si="44"/>
        <v>40694.638460648144</v>
      </c>
      <c r="S897" s="9">
        <f t="shared" si="45"/>
        <v>40724.638460648144</v>
      </c>
      <c r="T897">
        <f t="shared" si="46"/>
        <v>2011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>
        <v>1418159861</v>
      </c>
      <c r="K898" t="b">
        <v>1</v>
      </c>
      <c r="L898">
        <v>75</v>
      </c>
      <c r="M898" t="b">
        <v>1</v>
      </c>
      <c r="N898">
        <f>ROUND(E898/D898*100,0)</f>
        <v>105</v>
      </c>
      <c r="O898">
        <f>IFERROR(ROUND(E898/L898,2),0)</f>
        <v>98.2</v>
      </c>
      <c r="P898" s="12" t="s">
        <v>8266</v>
      </c>
      <c r="Q898" t="s">
        <v>8268</v>
      </c>
      <c r="R898" s="9">
        <f t="shared" si="44"/>
        <v>41982.887280092589</v>
      </c>
      <c r="S898" s="9">
        <f t="shared" si="45"/>
        <v>42012.887280092589</v>
      </c>
      <c r="T898">
        <f t="shared" si="46"/>
        <v>2014</v>
      </c>
    </row>
    <row r="899" spans="1:20" ht="43.5" x14ac:dyDescent="0.35">
      <c r="A899">
        <v>4044</v>
      </c>
      <c r="B899" s="3" t="s">
        <v>4040</v>
      </c>
      <c r="C899" s="3" t="s">
        <v>8148</v>
      </c>
      <c r="D899" s="6">
        <v>600</v>
      </c>
      <c r="E899" s="8">
        <v>225</v>
      </c>
      <c r="F899" t="s">
        <v>8220</v>
      </c>
      <c r="G899" t="s">
        <v>8223</v>
      </c>
      <c r="H899" t="s">
        <v>8245</v>
      </c>
      <c r="I899" s="11">
        <v>1428642000</v>
      </c>
      <c r="J899">
        <v>1426050982</v>
      </c>
      <c r="K899" t="b">
        <v>0</v>
      </c>
      <c r="L899">
        <v>4</v>
      </c>
      <c r="M899" t="b">
        <v>0</v>
      </c>
      <c r="N899">
        <f>ROUND(E899/D899*100,0)</f>
        <v>38</v>
      </c>
      <c r="O899">
        <f>IFERROR(ROUND(E899/L899,2),0)</f>
        <v>56.25</v>
      </c>
      <c r="P899" s="12" t="s">
        <v>8266</v>
      </c>
      <c r="Q899" t="s">
        <v>8268</v>
      </c>
      <c r="R899" s="9">
        <f t="shared" ref="R899:R962" si="47">(((J899/60)/60)/24)+DATE(1970,1,1)</f>
        <v>42074.219699074078</v>
      </c>
      <c r="S899" s="9">
        <f t="shared" ref="S899:S962" si="48">(((I899/60)/60)/24)+DATE(1970,1,1)</f>
        <v>42104.208333333328</v>
      </c>
      <c r="T899">
        <f t="shared" si="46"/>
        <v>2015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>ROUND(E900/D900*100,0)</f>
        <v>105</v>
      </c>
      <c r="O900">
        <f>IFERROR(ROUND(E900/L900,2),0)</f>
        <v>68.599999999999994</v>
      </c>
      <c r="P900" s="12" t="s">
        <v>8293</v>
      </c>
      <c r="Q900" t="s">
        <v>8294</v>
      </c>
      <c r="R900" s="9">
        <f t="shared" si="47"/>
        <v>41870.86546296296</v>
      </c>
      <c r="S900" s="9">
        <f t="shared" si="48"/>
        <v>41905.86546296296</v>
      </c>
      <c r="T900">
        <f t="shared" si="46"/>
        <v>2014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>ROUND(E901/D901*100,0)</f>
        <v>978</v>
      </c>
      <c r="O901">
        <f>IFERROR(ROUND(E901/L901,2),0)</f>
        <v>21.64</v>
      </c>
      <c r="P901" s="12" t="s">
        <v>8277</v>
      </c>
      <c r="Q901" t="s">
        <v>8278</v>
      </c>
      <c r="R901" s="9">
        <f t="shared" si="47"/>
        <v>41316.120949074073</v>
      </c>
      <c r="S901" s="9">
        <f t="shared" si="48"/>
        <v>41346.833333333336</v>
      </c>
      <c r="T901">
        <f t="shared" si="46"/>
        <v>2013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>ROUND(E902/D902*100,0)</f>
        <v>297</v>
      </c>
      <c r="O902">
        <f>IFERROR(ROUND(E902/L902,2),0)</f>
        <v>7.19</v>
      </c>
      <c r="P902" s="12" t="s">
        <v>8277</v>
      </c>
      <c r="Q902" t="s">
        <v>8278</v>
      </c>
      <c r="R902" s="9">
        <f t="shared" si="47"/>
        <v>42199.32707175926</v>
      </c>
      <c r="S902" s="9">
        <f t="shared" si="48"/>
        <v>42231.32707175926</v>
      </c>
      <c r="T902">
        <f t="shared" si="46"/>
        <v>2015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>ROUND(E903/D903*100,0)</f>
        <v>146</v>
      </c>
      <c r="O903">
        <f>IFERROR(ROUND(E903/L903,2),0)</f>
        <v>65.209999999999994</v>
      </c>
      <c r="P903" s="12" t="s">
        <v>8293</v>
      </c>
      <c r="Q903" t="s">
        <v>8297</v>
      </c>
      <c r="R903" s="9">
        <f t="shared" si="47"/>
        <v>41264.72314814815</v>
      </c>
      <c r="S903" s="9">
        <f t="shared" si="48"/>
        <v>41294.72314814815</v>
      </c>
      <c r="T903">
        <f t="shared" si="46"/>
        <v>2012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>ROUND(E904/D904*100,0)</f>
        <v>131</v>
      </c>
      <c r="O904">
        <f>IFERROR(ROUND(E904/L904,2),0)</f>
        <v>50.53</v>
      </c>
      <c r="P904" s="12" t="s">
        <v>8266</v>
      </c>
      <c r="Q904" t="s">
        <v>8267</v>
      </c>
      <c r="R904" s="9">
        <f t="shared" si="47"/>
        <v>41432.062037037038</v>
      </c>
      <c r="S904" s="9">
        <f t="shared" si="48"/>
        <v>41468.75</v>
      </c>
      <c r="T904">
        <f t="shared" si="46"/>
        <v>2013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>
        <v>1401470811</v>
      </c>
      <c r="K905" t="b">
        <v>0</v>
      </c>
      <c r="L905">
        <v>57</v>
      </c>
      <c r="M905" t="b">
        <v>1</v>
      </c>
      <c r="N905">
        <f>ROUND(E905/D905*100,0)</f>
        <v>144</v>
      </c>
      <c r="O905">
        <f>IFERROR(ROUND(E905/L905,2),0)</f>
        <v>126.67</v>
      </c>
      <c r="P905" s="12" t="s">
        <v>8266</v>
      </c>
      <c r="Q905" t="s">
        <v>8268</v>
      </c>
      <c r="R905" s="9">
        <f t="shared" si="47"/>
        <v>41789.726979166669</v>
      </c>
      <c r="S905" s="9">
        <f t="shared" si="48"/>
        <v>41799.726979166669</v>
      </c>
      <c r="T905">
        <f t="shared" si="46"/>
        <v>2014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>ROUND(E906/D906*100,0)</f>
        <v>147</v>
      </c>
      <c r="O906">
        <f>IFERROR(ROUND(E906/L906,2),0)</f>
        <v>48.45</v>
      </c>
      <c r="P906" s="12" t="s">
        <v>8280</v>
      </c>
      <c r="Q906" t="s">
        <v>8299</v>
      </c>
      <c r="R906" s="9">
        <f t="shared" si="47"/>
        <v>41422.075821759259</v>
      </c>
      <c r="S906" s="9">
        <f t="shared" si="48"/>
        <v>41452.075821759259</v>
      </c>
      <c r="T906">
        <f t="shared" si="46"/>
        <v>2013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>
        <v>1369770292</v>
      </c>
      <c r="K907" t="b">
        <v>0</v>
      </c>
      <c r="L907">
        <v>75</v>
      </c>
      <c r="M907" t="b">
        <v>1</v>
      </c>
      <c r="N907">
        <f>ROUND(E907/D907*100,0)</f>
        <v>131</v>
      </c>
      <c r="O907">
        <f>IFERROR(ROUND(E907/L907,2),0)</f>
        <v>96.08</v>
      </c>
      <c r="P907" s="12" t="s">
        <v>8293</v>
      </c>
      <c r="Q907" t="s">
        <v>8297</v>
      </c>
      <c r="R907" s="9">
        <f t="shared" si="47"/>
        <v>41422.822824074072</v>
      </c>
      <c r="S907" s="9">
        <f t="shared" si="48"/>
        <v>41456.165972222225</v>
      </c>
      <c r="T907">
        <f t="shared" si="46"/>
        <v>2013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>
        <v>1418064370</v>
      </c>
      <c r="K908" t="b">
        <v>1</v>
      </c>
      <c r="L908">
        <v>46</v>
      </c>
      <c r="M908" t="b">
        <v>1</v>
      </c>
      <c r="N908">
        <f>ROUND(E908/D908*100,0)</f>
        <v>103</v>
      </c>
      <c r="O908">
        <f>IFERROR(ROUND(E908/L908,2),0)</f>
        <v>156.16999999999999</v>
      </c>
      <c r="P908" s="12" t="s">
        <v>8282</v>
      </c>
      <c r="Q908" t="s">
        <v>8283</v>
      </c>
      <c r="R908" s="9">
        <f t="shared" si="47"/>
        <v>41981.782060185185</v>
      </c>
      <c r="S908" s="9">
        <f t="shared" si="48"/>
        <v>42026.782060185185</v>
      </c>
      <c r="T908">
        <f t="shared" si="46"/>
        <v>2014</v>
      </c>
    </row>
    <row r="909" spans="1:20" ht="43.5" x14ac:dyDescent="0.35">
      <c r="A909">
        <v>4020</v>
      </c>
      <c r="B909" s="3" t="s">
        <v>4016</v>
      </c>
      <c r="C909" s="3" t="s">
        <v>8125</v>
      </c>
      <c r="D909" s="6">
        <v>600</v>
      </c>
      <c r="E909" s="8">
        <v>100</v>
      </c>
      <c r="F909" t="s">
        <v>8220</v>
      </c>
      <c r="G909" t="s">
        <v>8223</v>
      </c>
      <c r="H909" t="s">
        <v>8245</v>
      </c>
      <c r="I909" s="11">
        <v>1427168099</v>
      </c>
      <c r="J909">
        <v>1424579699</v>
      </c>
      <c r="K909" t="b">
        <v>0</v>
      </c>
      <c r="L909">
        <v>3</v>
      </c>
      <c r="M909" t="b">
        <v>0</v>
      </c>
      <c r="N909">
        <f>ROUND(E909/D909*100,0)</f>
        <v>17</v>
      </c>
      <c r="O909">
        <f>IFERROR(ROUND(E909/L909,2),0)</f>
        <v>33.33</v>
      </c>
      <c r="P909" s="12" t="s">
        <v>8266</v>
      </c>
      <c r="Q909" t="s">
        <v>8268</v>
      </c>
      <c r="R909" s="9">
        <f t="shared" si="47"/>
        <v>42057.190960648149</v>
      </c>
      <c r="S909" s="9">
        <f t="shared" si="48"/>
        <v>42087.149293981478</v>
      </c>
      <c r="T909">
        <f t="shared" si="46"/>
        <v>2015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>
        <v>1447606884</v>
      </c>
      <c r="K910" t="b">
        <v>1</v>
      </c>
      <c r="L910">
        <v>37</v>
      </c>
      <c r="M910" t="b">
        <v>1</v>
      </c>
      <c r="N910">
        <f>ROUND(E910/D910*100,0)</f>
        <v>102</v>
      </c>
      <c r="O910">
        <f>IFERROR(ROUND(E910/L910,2),0)</f>
        <v>193.62</v>
      </c>
      <c r="P910" s="12" t="s">
        <v>8266</v>
      </c>
      <c r="Q910" t="s">
        <v>8268</v>
      </c>
      <c r="R910" s="9">
        <f t="shared" si="47"/>
        <v>42323.70930555556</v>
      </c>
      <c r="S910" s="9">
        <f t="shared" si="48"/>
        <v>42355.207638888889</v>
      </c>
      <c r="T910">
        <f t="shared" si="46"/>
        <v>2015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>ROUND(E911/D911*100,0)</f>
        <v>110</v>
      </c>
      <c r="O911">
        <f>IFERROR(ROUND(E911/L911,2),0)</f>
        <v>42.87</v>
      </c>
      <c r="P911" s="12" t="s">
        <v>8290</v>
      </c>
      <c r="Q911" t="s">
        <v>8291</v>
      </c>
      <c r="R911" s="9">
        <f t="shared" si="47"/>
        <v>40893.551724537036</v>
      </c>
      <c r="S911" s="9">
        <f t="shared" si="48"/>
        <v>40923.551724537036</v>
      </c>
      <c r="T911">
        <f t="shared" si="46"/>
        <v>2011</v>
      </c>
    </row>
    <row r="912" spans="1:20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1">
        <v>1336751220</v>
      </c>
      <c r="J912">
        <v>1331774434</v>
      </c>
      <c r="K912" t="b">
        <v>0</v>
      </c>
      <c r="L912">
        <v>44</v>
      </c>
      <c r="M912" t="b">
        <v>1</v>
      </c>
      <c r="N912">
        <f>ROUND(E912/D912*100,0)</f>
        <v>143</v>
      </c>
      <c r="O912">
        <f>IFERROR(ROUND(E912/L912,2),0)</f>
        <v>162.27000000000001</v>
      </c>
      <c r="P912" s="12" t="s">
        <v>8293</v>
      </c>
      <c r="Q912" t="s">
        <v>8297</v>
      </c>
      <c r="R912" s="9">
        <f t="shared" si="47"/>
        <v>40983.055949074071</v>
      </c>
      <c r="S912" s="9">
        <f t="shared" si="48"/>
        <v>41040.657638888886</v>
      </c>
      <c r="T912">
        <f t="shared" si="46"/>
        <v>2012</v>
      </c>
    </row>
    <row r="913" spans="1:20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1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>ROUND(E913/D913*100,0)</f>
        <v>119</v>
      </c>
      <c r="O913">
        <f>IFERROR(ROUND(E913/L913,2),0)</f>
        <v>66.11</v>
      </c>
      <c r="P913" s="12" t="s">
        <v>8266</v>
      </c>
      <c r="Q913" t="s">
        <v>8268</v>
      </c>
      <c r="R913" s="9">
        <f t="shared" si="47"/>
        <v>41920.787534722222</v>
      </c>
      <c r="S913" s="9">
        <f t="shared" si="48"/>
        <v>41941.787534722222</v>
      </c>
      <c r="T913">
        <f t="shared" si="46"/>
        <v>2014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>ROUND(E914/D914*100,0)</f>
        <v>101</v>
      </c>
      <c r="O914">
        <f>IFERROR(ROUND(E914/L914,2),0)</f>
        <v>46.77</v>
      </c>
      <c r="P914" s="12" t="s">
        <v>8266</v>
      </c>
      <c r="Q914" t="s">
        <v>8268</v>
      </c>
      <c r="R914" s="9">
        <f t="shared" si="47"/>
        <v>40883.949317129627</v>
      </c>
      <c r="S914" s="9">
        <f t="shared" si="48"/>
        <v>40939.708333333336</v>
      </c>
      <c r="T914">
        <f t="shared" si="46"/>
        <v>2011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>ROUND(E915/D915*100,0)</f>
        <v>109</v>
      </c>
      <c r="O915">
        <f>IFERROR(ROUND(E915/L915,2),0)</f>
        <v>68.48</v>
      </c>
      <c r="P915" s="12" t="s">
        <v>8293</v>
      </c>
      <c r="Q915" t="s">
        <v>8294</v>
      </c>
      <c r="R915" s="9">
        <f t="shared" si="47"/>
        <v>40850.111064814817</v>
      </c>
      <c r="S915" s="9">
        <f t="shared" si="48"/>
        <v>40890.152731481481</v>
      </c>
      <c r="T915">
        <f t="shared" si="46"/>
        <v>2011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>
        <v>1311963128</v>
      </c>
      <c r="K916" t="b">
        <v>0</v>
      </c>
      <c r="L916">
        <v>78</v>
      </c>
      <c r="M916" t="b">
        <v>1</v>
      </c>
      <c r="N916">
        <f>ROUND(E916/D916*100,0)</f>
        <v>141</v>
      </c>
      <c r="O916">
        <f>IFERROR(ROUND(E916/L916,2),0)</f>
        <v>90.38</v>
      </c>
      <c r="P916" s="12" t="s">
        <v>8290</v>
      </c>
      <c r="Q916" t="s">
        <v>8308</v>
      </c>
      <c r="R916" s="9">
        <f t="shared" si="47"/>
        <v>40753.758425925924</v>
      </c>
      <c r="S916" s="9">
        <f t="shared" si="48"/>
        <v>40761.625</v>
      </c>
      <c r="T916">
        <f t="shared" ref="T916:T979" si="49">YEAR(R916)</f>
        <v>2011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>
        <v>1434399533</v>
      </c>
      <c r="K917" t="b">
        <v>0</v>
      </c>
      <c r="L917">
        <v>30</v>
      </c>
      <c r="M917" t="b">
        <v>1</v>
      </c>
      <c r="N917">
        <f>ROUND(E917/D917*100,0)</f>
        <v>101</v>
      </c>
      <c r="O917">
        <f>IFERROR(ROUND(E917/L917,2),0)</f>
        <v>234.67</v>
      </c>
      <c r="P917" s="12" t="s">
        <v>8266</v>
      </c>
      <c r="Q917" t="s">
        <v>8267</v>
      </c>
      <c r="R917" s="9">
        <f t="shared" si="47"/>
        <v>42170.846446759257</v>
      </c>
      <c r="S917" s="9">
        <f t="shared" si="48"/>
        <v>42230.846446759257</v>
      </c>
      <c r="T917">
        <f t="shared" si="49"/>
        <v>2015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>
        <v>1415343874</v>
      </c>
      <c r="K918" t="b">
        <v>0</v>
      </c>
      <c r="L918">
        <v>65</v>
      </c>
      <c r="M918" t="b">
        <v>1</v>
      </c>
      <c r="N918">
        <f>ROUND(E918/D918*100,0)</f>
        <v>102</v>
      </c>
      <c r="O918">
        <f>IFERROR(ROUND(E918/L918,2),0)</f>
        <v>107.98</v>
      </c>
      <c r="P918" s="12" t="s">
        <v>8293</v>
      </c>
      <c r="Q918" t="s">
        <v>8297</v>
      </c>
      <c r="R918" s="9">
        <f t="shared" si="47"/>
        <v>41950.29483796296</v>
      </c>
      <c r="S918" s="9">
        <f t="shared" si="48"/>
        <v>41990.332638888889</v>
      </c>
      <c r="T918">
        <f t="shared" si="49"/>
        <v>2014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>
        <v>1434069205</v>
      </c>
      <c r="K919" t="b">
        <v>0</v>
      </c>
      <c r="L919">
        <v>86</v>
      </c>
      <c r="M919" t="b">
        <v>1</v>
      </c>
      <c r="N919">
        <f>ROUND(E919/D919*100,0)</f>
        <v>117</v>
      </c>
      <c r="O919">
        <f>IFERROR(ROUND(E919/L919,2),0)</f>
        <v>81.569999999999993</v>
      </c>
      <c r="P919" s="12" t="s">
        <v>8266</v>
      </c>
      <c r="Q919" t="s">
        <v>8268</v>
      </c>
      <c r="R919" s="9">
        <f t="shared" si="47"/>
        <v>42167.023206018523</v>
      </c>
      <c r="S919" s="9">
        <f t="shared" si="48"/>
        <v>42196.165972222225</v>
      </c>
      <c r="T919">
        <f t="shared" si="49"/>
        <v>2015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>ROUND(E920/D920*100,0)</f>
        <v>506</v>
      </c>
      <c r="O920">
        <f>IFERROR(ROUND(E920/L920,2),0)</f>
        <v>36.33</v>
      </c>
      <c r="P920" s="12" t="s">
        <v>8277</v>
      </c>
      <c r="Q920" t="s">
        <v>8278</v>
      </c>
      <c r="R920" s="9">
        <f t="shared" si="47"/>
        <v>42661.176817129628</v>
      </c>
      <c r="S920" s="9">
        <f t="shared" si="48"/>
        <v>42715.207638888889</v>
      </c>
      <c r="T920">
        <f t="shared" si="49"/>
        <v>2016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>ROUND(E921/D921*100,0)</f>
        <v>100</v>
      </c>
      <c r="O921">
        <f>IFERROR(ROUND(E921/L921,2),0)</f>
        <v>127.33</v>
      </c>
      <c r="P921" s="12" t="s">
        <v>8280</v>
      </c>
      <c r="Q921" t="s">
        <v>8299</v>
      </c>
      <c r="R921" s="9">
        <f t="shared" si="47"/>
        <v>41988.548831018517</v>
      </c>
      <c r="S921" s="9">
        <f t="shared" si="48"/>
        <v>42019.454166666663</v>
      </c>
      <c r="T921">
        <f t="shared" si="49"/>
        <v>2014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>ROUND(E922/D922*100,0)</f>
        <v>100</v>
      </c>
      <c r="O922">
        <f>IFERROR(ROUND(E922/L922,2),0)</f>
        <v>57.38</v>
      </c>
      <c r="P922" s="12" t="s">
        <v>8293</v>
      </c>
      <c r="Q922" t="s">
        <v>8295</v>
      </c>
      <c r="R922" s="9">
        <f t="shared" si="47"/>
        <v>42426.407592592594</v>
      </c>
      <c r="S922" s="9">
        <f t="shared" si="48"/>
        <v>42460.365925925929</v>
      </c>
      <c r="T922">
        <f t="shared" si="49"/>
        <v>2016</v>
      </c>
    </row>
    <row r="923" spans="1:20" ht="43.5" x14ac:dyDescent="0.35">
      <c r="A923">
        <v>2919</v>
      </c>
      <c r="B923" s="3" t="s">
        <v>2919</v>
      </c>
      <c r="C923" s="3" t="s">
        <v>7029</v>
      </c>
      <c r="D923" s="6">
        <v>600</v>
      </c>
      <c r="E923" s="8">
        <v>51</v>
      </c>
      <c r="F923" t="s">
        <v>8220</v>
      </c>
      <c r="G923" t="s">
        <v>8223</v>
      </c>
      <c r="H923" t="s">
        <v>8245</v>
      </c>
      <c r="I923" s="11">
        <v>1407250329</v>
      </c>
      <c r="J923">
        <v>1404658329</v>
      </c>
      <c r="K923" t="b">
        <v>0</v>
      </c>
      <c r="L923">
        <v>6</v>
      </c>
      <c r="M923" t="b">
        <v>0</v>
      </c>
      <c r="N923">
        <f>ROUND(E923/D923*100,0)</f>
        <v>9</v>
      </c>
      <c r="O923">
        <f>IFERROR(ROUND(E923/L923,2),0)</f>
        <v>8.5</v>
      </c>
      <c r="P923" s="12" t="s">
        <v>8266</v>
      </c>
      <c r="Q923" t="s">
        <v>8268</v>
      </c>
      <c r="R923" s="9">
        <f t="shared" si="47"/>
        <v>41826.61954861111</v>
      </c>
      <c r="S923" s="9">
        <f t="shared" si="48"/>
        <v>41856.61954861111</v>
      </c>
      <c r="T923">
        <f t="shared" si="49"/>
        <v>2014</v>
      </c>
    </row>
    <row r="924" spans="1:20" ht="58" x14ac:dyDescent="0.35">
      <c r="A924">
        <v>1078</v>
      </c>
      <c r="B924" s="3" t="s">
        <v>1079</v>
      </c>
      <c r="C924" s="3" t="s">
        <v>5188</v>
      </c>
      <c r="D924" s="6">
        <v>600</v>
      </c>
      <c r="E924" s="8">
        <v>45</v>
      </c>
      <c r="F924" t="s">
        <v>8220</v>
      </c>
      <c r="G924" t="s">
        <v>8223</v>
      </c>
      <c r="H924" t="s">
        <v>8245</v>
      </c>
      <c r="I924" s="11">
        <v>1311309721</v>
      </c>
      <c r="J924">
        <v>1307421721</v>
      </c>
      <c r="K924" t="b">
        <v>0</v>
      </c>
      <c r="L924">
        <v>5</v>
      </c>
      <c r="M924" t="b">
        <v>0</v>
      </c>
      <c r="N924">
        <f>ROUND(E924/D924*100,0)</f>
        <v>8</v>
      </c>
      <c r="O924">
        <f>IFERROR(ROUND(E924/L924,2),0)</f>
        <v>9</v>
      </c>
      <c r="P924" s="12" t="s">
        <v>8285</v>
      </c>
      <c r="Q924" t="s">
        <v>8300</v>
      </c>
      <c r="R924" s="9">
        <f t="shared" si="47"/>
        <v>40701.195844907408</v>
      </c>
      <c r="S924" s="9">
        <f t="shared" si="48"/>
        <v>40746.195844907408</v>
      </c>
      <c r="T924">
        <f t="shared" si="49"/>
        <v>2011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>
        <v>1368036192</v>
      </c>
      <c r="K925" t="b">
        <v>0</v>
      </c>
      <c r="L925">
        <v>56</v>
      </c>
      <c r="M925" t="b">
        <v>1</v>
      </c>
      <c r="N925">
        <f>ROUND(E925/D925*100,0)</f>
        <v>115</v>
      </c>
      <c r="O925">
        <f>IFERROR(ROUND(E925/L925,2),0)</f>
        <v>123.29</v>
      </c>
      <c r="P925" s="12" t="s">
        <v>8290</v>
      </c>
      <c r="Q925" t="s">
        <v>8308</v>
      </c>
      <c r="R925" s="9">
        <f t="shared" si="47"/>
        <v>41402.752222222225</v>
      </c>
      <c r="S925" s="9">
        <f t="shared" si="48"/>
        <v>41427.752222222225</v>
      </c>
      <c r="T925">
        <f t="shared" si="49"/>
        <v>2013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>ROUND(E926/D926*100,0)</f>
        <v>114</v>
      </c>
      <c r="O926">
        <f>IFERROR(ROUND(E926/L926,2),0)</f>
        <v>55.8</v>
      </c>
      <c r="P926" s="12" t="s">
        <v>8293</v>
      </c>
      <c r="Q926" t="s">
        <v>8295</v>
      </c>
      <c r="R926" s="9">
        <f t="shared" si="47"/>
        <v>41548.747418981482</v>
      </c>
      <c r="S926" s="9">
        <f t="shared" si="48"/>
        <v>41582.041666666664</v>
      </c>
      <c r="T926">
        <f t="shared" si="49"/>
        <v>2013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>ROUND(E927/D927*100,0)</f>
        <v>171</v>
      </c>
      <c r="O927">
        <f>IFERROR(ROUND(E927/L927,2),0)</f>
        <v>62.87</v>
      </c>
      <c r="P927" s="12" t="s">
        <v>8293</v>
      </c>
      <c r="Q927" t="s">
        <v>8297</v>
      </c>
      <c r="R927" s="9">
        <f t="shared" si="47"/>
        <v>42720.066192129627</v>
      </c>
      <c r="S927" s="9">
        <f t="shared" si="48"/>
        <v>42750.066192129627</v>
      </c>
      <c r="T927">
        <f t="shared" si="49"/>
        <v>2016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>ROUND(E928/D928*100,0)</f>
        <v>342</v>
      </c>
      <c r="O928">
        <f>IFERROR(ROUND(E928/L928,2),0)</f>
        <v>43.03</v>
      </c>
      <c r="P928" s="12" t="s">
        <v>8293</v>
      </c>
      <c r="Q928" t="s">
        <v>8295</v>
      </c>
      <c r="R928" s="9">
        <f t="shared" si="47"/>
        <v>42611.483206018514</v>
      </c>
      <c r="S928" s="9">
        <f t="shared" si="48"/>
        <v>42625.483206018514</v>
      </c>
      <c r="T928">
        <f t="shared" si="49"/>
        <v>2016</v>
      </c>
    </row>
    <row r="929" spans="1:20" ht="43.5" x14ac:dyDescent="0.35">
      <c r="A929">
        <v>3795</v>
      </c>
      <c r="B929" s="3" t="s">
        <v>3792</v>
      </c>
      <c r="C929" s="3" t="s">
        <v>7905</v>
      </c>
      <c r="D929" s="6">
        <v>600</v>
      </c>
      <c r="E929" s="8">
        <v>10</v>
      </c>
      <c r="F929" t="s">
        <v>8220</v>
      </c>
      <c r="G929" t="s">
        <v>8224</v>
      </c>
      <c r="H929" t="s">
        <v>8246</v>
      </c>
      <c r="I929" s="11">
        <v>1440801000</v>
      </c>
      <c r="J929">
        <v>1437042490</v>
      </c>
      <c r="K929" t="b">
        <v>0</v>
      </c>
      <c r="L929">
        <v>2</v>
      </c>
      <c r="M929" t="b">
        <v>0</v>
      </c>
      <c r="N929">
        <f>ROUND(E929/D929*100,0)</f>
        <v>2</v>
      </c>
      <c r="O929">
        <f>IFERROR(ROUND(E929/L929,2),0)</f>
        <v>5</v>
      </c>
      <c r="P929" s="12" t="s">
        <v>8266</v>
      </c>
      <c r="Q929" t="s">
        <v>8269</v>
      </c>
      <c r="R929" s="9">
        <f t="shared" si="47"/>
        <v>42201.436226851853</v>
      </c>
      <c r="S929" s="9">
        <f t="shared" si="48"/>
        <v>42244.9375</v>
      </c>
      <c r="T929">
        <f t="shared" si="49"/>
        <v>2015</v>
      </c>
    </row>
    <row r="930" spans="1:20" ht="43.5" x14ac:dyDescent="0.35">
      <c r="A930">
        <v>4101</v>
      </c>
      <c r="B930" s="3" t="s">
        <v>4097</v>
      </c>
      <c r="C930" s="3" t="s">
        <v>8204</v>
      </c>
      <c r="D930" s="6">
        <v>600</v>
      </c>
      <c r="E930" s="8">
        <v>0</v>
      </c>
      <c r="F930" t="s">
        <v>8220</v>
      </c>
      <c r="G930" t="s">
        <v>8223</v>
      </c>
      <c r="H930" t="s">
        <v>8245</v>
      </c>
      <c r="I930" s="11">
        <v>1485380482</v>
      </c>
      <c r="J930">
        <v>1482788482</v>
      </c>
      <c r="K930" t="b">
        <v>0</v>
      </c>
      <c r="L930">
        <v>0</v>
      </c>
      <c r="M930" t="b">
        <v>0</v>
      </c>
      <c r="N930">
        <f>ROUND(E930/D930*100,0)</f>
        <v>0</v>
      </c>
      <c r="O930">
        <f>IFERROR(ROUND(E930/L930,2),0)</f>
        <v>0</v>
      </c>
      <c r="P930" s="12" t="s">
        <v>8266</v>
      </c>
      <c r="Q930" t="s">
        <v>8268</v>
      </c>
      <c r="R930" s="9">
        <f t="shared" si="47"/>
        <v>42730.903726851851</v>
      </c>
      <c r="S930" s="9">
        <f t="shared" si="48"/>
        <v>42760.903726851851</v>
      </c>
      <c r="T930">
        <f t="shared" si="49"/>
        <v>2016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>ROUND(E931/D931*100,0)</f>
        <v>135</v>
      </c>
      <c r="O931">
        <f>IFERROR(ROUND(E931/L931,2),0)</f>
        <v>60.18</v>
      </c>
      <c r="P931" s="12" t="s">
        <v>8293</v>
      </c>
      <c r="Q931" t="s">
        <v>8297</v>
      </c>
      <c r="R931" s="9">
        <f t="shared" si="47"/>
        <v>42634.614780092597</v>
      </c>
      <c r="S931" s="9">
        <f t="shared" si="48"/>
        <v>42660.676388888889</v>
      </c>
      <c r="T931">
        <f t="shared" si="49"/>
        <v>2016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>
        <v>1284042614</v>
      </c>
      <c r="K932" t="b">
        <v>1</v>
      </c>
      <c r="L932">
        <v>62</v>
      </c>
      <c r="M932" t="b">
        <v>1</v>
      </c>
      <c r="N932">
        <f>ROUND(E932/D932*100,0)</f>
        <v>134</v>
      </c>
      <c r="O932">
        <f>IFERROR(ROUND(E932/L932,2),0)</f>
        <v>108.15</v>
      </c>
      <c r="P932" s="12" t="s">
        <v>8290</v>
      </c>
      <c r="Q932" t="s">
        <v>8291</v>
      </c>
      <c r="R932" s="9">
        <f t="shared" si="47"/>
        <v>40430.604328703703</v>
      </c>
      <c r="S932" s="9">
        <f t="shared" si="48"/>
        <v>40467.152083333334</v>
      </c>
      <c r="T932">
        <f t="shared" si="49"/>
        <v>2010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>
        <v>1455615976</v>
      </c>
      <c r="K933" t="b">
        <v>0</v>
      </c>
      <c r="L933">
        <v>42</v>
      </c>
      <c r="M933" t="b">
        <v>1</v>
      </c>
      <c r="N933">
        <f>ROUND(E933/D933*100,0)</f>
        <v>112</v>
      </c>
      <c r="O933">
        <f>IFERROR(ROUND(E933/L933,2),0)</f>
        <v>159.52000000000001</v>
      </c>
      <c r="P933" s="12" t="s">
        <v>8293</v>
      </c>
      <c r="Q933" t="s">
        <v>8303</v>
      </c>
      <c r="R933" s="9">
        <f t="shared" si="47"/>
        <v>42416.407129629632</v>
      </c>
      <c r="S933" s="9">
        <f t="shared" si="48"/>
        <v>42476.249305555553</v>
      </c>
      <c r="T933">
        <f t="shared" si="49"/>
        <v>2016</v>
      </c>
    </row>
    <row r="934" spans="1:20" ht="43.5" x14ac:dyDescent="0.35">
      <c r="A934">
        <v>201</v>
      </c>
      <c r="B934" s="3" t="s">
        <v>203</v>
      </c>
      <c r="C934" s="3" t="s">
        <v>4311</v>
      </c>
      <c r="D934" s="6">
        <v>650</v>
      </c>
      <c r="E934" s="8">
        <v>380</v>
      </c>
      <c r="F934" t="s">
        <v>8220</v>
      </c>
      <c r="G934" t="s">
        <v>8223</v>
      </c>
      <c r="H934" t="s">
        <v>8245</v>
      </c>
      <c r="I934" s="11">
        <v>1423424329</v>
      </c>
      <c r="J934">
        <v>1421696329</v>
      </c>
      <c r="K934" t="b">
        <v>0</v>
      </c>
      <c r="L934">
        <v>7</v>
      </c>
      <c r="M934" t="b">
        <v>0</v>
      </c>
      <c r="N934">
        <f>ROUND(E934/D934*100,0)</f>
        <v>58</v>
      </c>
      <c r="O934">
        <f>IFERROR(ROUND(E934/L934,2),0)</f>
        <v>54.29</v>
      </c>
      <c r="P934" s="12" t="s">
        <v>8290</v>
      </c>
      <c r="Q934" t="s">
        <v>8292</v>
      </c>
      <c r="R934" s="9">
        <f t="shared" si="47"/>
        <v>42023.818622685183</v>
      </c>
      <c r="S934" s="9">
        <f t="shared" si="48"/>
        <v>42043.818622685183</v>
      </c>
      <c r="T934">
        <f t="shared" si="49"/>
        <v>2015</v>
      </c>
    </row>
    <row r="935" spans="1:20" ht="43.5" x14ac:dyDescent="0.35">
      <c r="A935">
        <v>1914</v>
      </c>
      <c r="B935" s="3" t="s">
        <v>1915</v>
      </c>
      <c r="C935" s="3" t="s">
        <v>6024</v>
      </c>
      <c r="D935" s="6">
        <v>666</v>
      </c>
      <c r="E935" s="8">
        <v>60</v>
      </c>
      <c r="F935" t="s">
        <v>8220</v>
      </c>
      <c r="G935" t="s">
        <v>8223</v>
      </c>
      <c r="H935" t="s">
        <v>8245</v>
      </c>
      <c r="I935" s="11">
        <v>1414814340</v>
      </c>
      <c r="J935">
        <v>1413519073</v>
      </c>
      <c r="K935" t="b">
        <v>0</v>
      </c>
      <c r="L935">
        <v>2</v>
      </c>
      <c r="M935" t="b">
        <v>0</v>
      </c>
      <c r="N935">
        <f>ROUND(E935/D935*100,0)</f>
        <v>9</v>
      </c>
      <c r="O935">
        <f>IFERROR(ROUND(E935/L935,2),0)</f>
        <v>30</v>
      </c>
      <c r="P935" s="12" t="s">
        <v>8277</v>
      </c>
      <c r="Q935" t="s">
        <v>8287</v>
      </c>
      <c r="R935" s="9">
        <f t="shared" si="47"/>
        <v>41929.174456018518</v>
      </c>
      <c r="S935" s="9">
        <f t="shared" si="48"/>
        <v>41944.165972222225</v>
      </c>
      <c r="T935">
        <f t="shared" si="49"/>
        <v>2014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>ROUND(E936/D936*100,0)</f>
        <v>134</v>
      </c>
      <c r="O936">
        <f>IFERROR(ROUND(E936/L936,2),0)</f>
        <v>31.66</v>
      </c>
      <c r="P936" s="12" t="s">
        <v>8293</v>
      </c>
      <c r="Q936" t="s">
        <v>8294</v>
      </c>
      <c r="R936" s="9">
        <f t="shared" si="47"/>
        <v>41416.146944444445</v>
      </c>
      <c r="S936" s="9">
        <f t="shared" si="48"/>
        <v>41446.146944444445</v>
      </c>
      <c r="T936">
        <f t="shared" si="49"/>
        <v>2013</v>
      </c>
    </row>
    <row r="937" spans="1:20" ht="43.5" x14ac:dyDescent="0.35">
      <c r="A937">
        <v>3975</v>
      </c>
      <c r="B937" s="3" t="s">
        <v>3972</v>
      </c>
      <c r="C937" s="3" t="s">
        <v>8082</v>
      </c>
      <c r="D937" s="6">
        <v>678</v>
      </c>
      <c r="E937" s="8">
        <v>0</v>
      </c>
      <c r="F937" t="s">
        <v>8220</v>
      </c>
      <c r="G937" t="s">
        <v>8223</v>
      </c>
      <c r="H937" t="s">
        <v>8245</v>
      </c>
      <c r="I937" s="11">
        <v>1468442898</v>
      </c>
      <c r="J937">
        <v>1465850898</v>
      </c>
      <c r="K937" t="b">
        <v>0</v>
      </c>
      <c r="L937">
        <v>0</v>
      </c>
      <c r="M937" t="b">
        <v>0</v>
      </c>
      <c r="N937">
        <f>ROUND(E937/D937*100,0)</f>
        <v>0</v>
      </c>
      <c r="O937">
        <f>IFERROR(ROUND(E937/L937,2),0)</f>
        <v>0</v>
      </c>
      <c r="P937" s="12" t="s">
        <v>8266</v>
      </c>
      <c r="Q937" t="s">
        <v>8268</v>
      </c>
      <c r="R937" s="9">
        <f t="shared" si="47"/>
        <v>42534.866875</v>
      </c>
      <c r="S937" s="9">
        <f t="shared" si="48"/>
        <v>42564.866875</v>
      </c>
      <c r="T937">
        <f t="shared" si="49"/>
        <v>2016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>
        <v>1461718475</v>
      </c>
      <c r="K938" t="b">
        <v>0</v>
      </c>
      <c r="L938">
        <v>71</v>
      </c>
      <c r="M938" t="b">
        <v>1</v>
      </c>
      <c r="N938">
        <f>ROUND(E938/D938*100,0)</f>
        <v>111</v>
      </c>
      <c r="O938">
        <f>IFERROR(ROUND(E938/L938,2),0)</f>
        <v>93.77</v>
      </c>
      <c r="P938" s="12" t="s">
        <v>8266</v>
      </c>
      <c r="Q938" t="s">
        <v>8269</v>
      </c>
      <c r="R938" s="9">
        <f t="shared" si="47"/>
        <v>42487.037905092591</v>
      </c>
      <c r="S938" s="9">
        <f t="shared" si="48"/>
        <v>42517.037905092591</v>
      </c>
      <c r="T938">
        <f t="shared" si="49"/>
        <v>2016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>
        <v>1479886966</v>
      </c>
      <c r="K939" t="b">
        <v>1</v>
      </c>
      <c r="L939">
        <v>58</v>
      </c>
      <c r="M939" t="b">
        <v>1</v>
      </c>
      <c r="N939">
        <f>ROUND(E939/D939*100,0)</f>
        <v>123</v>
      </c>
      <c r="O939">
        <f>IFERROR(ROUND(E939/L939,2),0)</f>
        <v>114.59</v>
      </c>
      <c r="P939" s="12" t="s">
        <v>8290</v>
      </c>
      <c r="Q939" t="s">
        <v>8291</v>
      </c>
      <c r="R939" s="9">
        <f t="shared" si="47"/>
        <v>42697.32136574074</v>
      </c>
      <c r="S939" s="9">
        <f t="shared" si="48"/>
        <v>42725.332638888889</v>
      </c>
      <c r="T939">
        <f t="shared" si="49"/>
        <v>2016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>ROUND(E940/D940*100,0)</f>
        <v>102</v>
      </c>
      <c r="O940">
        <f>IFERROR(ROUND(E940/L940,2),0)</f>
        <v>61.53</v>
      </c>
      <c r="P940" s="12" t="s">
        <v>8282</v>
      </c>
      <c r="Q940" t="s">
        <v>8283</v>
      </c>
      <c r="R940" s="9">
        <f t="shared" si="47"/>
        <v>42731.755787037036</v>
      </c>
      <c r="S940" s="9">
        <f t="shared" si="48"/>
        <v>42766.755787037036</v>
      </c>
      <c r="T940">
        <f t="shared" si="49"/>
        <v>2016</v>
      </c>
    </row>
    <row r="941" spans="1:20" ht="43.5" x14ac:dyDescent="0.35">
      <c r="A941">
        <v>3737</v>
      </c>
      <c r="B941" s="3" t="s">
        <v>3734</v>
      </c>
      <c r="C941" s="3" t="s">
        <v>7847</v>
      </c>
      <c r="D941" s="6">
        <v>700</v>
      </c>
      <c r="E941" s="8">
        <v>150</v>
      </c>
      <c r="F941" t="s">
        <v>8220</v>
      </c>
      <c r="G941" t="s">
        <v>8223</v>
      </c>
      <c r="H941" t="s">
        <v>8245</v>
      </c>
      <c r="I941" s="11">
        <v>1447311540</v>
      </c>
      <c r="J941">
        <v>1445358903</v>
      </c>
      <c r="K941" t="b">
        <v>0</v>
      </c>
      <c r="L941">
        <v>4</v>
      </c>
      <c r="M941" t="b">
        <v>0</v>
      </c>
      <c r="N941">
        <f>ROUND(E941/D941*100,0)</f>
        <v>21</v>
      </c>
      <c r="O941">
        <f>IFERROR(ROUND(E941/L941,2),0)</f>
        <v>37.5</v>
      </c>
      <c r="P941" s="12" t="s">
        <v>8266</v>
      </c>
      <c r="Q941" t="s">
        <v>8268</v>
      </c>
      <c r="R941" s="9">
        <f t="shared" si="47"/>
        <v>42297.691006944442</v>
      </c>
      <c r="S941" s="9">
        <f t="shared" si="48"/>
        <v>42320.290972222225</v>
      </c>
      <c r="T941">
        <f t="shared" si="49"/>
        <v>2015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>
        <v>1242532513</v>
      </c>
      <c r="K942" t="b">
        <v>1</v>
      </c>
      <c r="L942">
        <v>79</v>
      </c>
      <c r="M942" t="b">
        <v>1</v>
      </c>
      <c r="N942">
        <f>ROUND(E942/D942*100,0)</f>
        <v>121</v>
      </c>
      <c r="O942">
        <f>IFERROR(ROUND(E942/L942,2),0)</f>
        <v>83.95</v>
      </c>
      <c r="P942" s="12" t="s">
        <v>8290</v>
      </c>
      <c r="Q942" t="s">
        <v>8291</v>
      </c>
      <c r="R942" s="9">
        <f t="shared" si="47"/>
        <v>39950.163344907407</v>
      </c>
      <c r="S942" s="9">
        <f t="shared" si="48"/>
        <v>40035.80972222222</v>
      </c>
      <c r="T942">
        <f t="shared" si="49"/>
        <v>2009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>
        <v>1456885659</v>
      </c>
      <c r="K943" t="b">
        <v>0</v>
      </c>
      <c r="L943">
        <v>63</v>
      </c>
      <c r="M943" t="b">
        <v>1</v>
      </c>
      <c r="N943">
        <f>ROUND(E943/D943*100,0)</f>
        <v>114</v>
      </c>
      <c r="O943">
        <f>IFERROR(ROUND(E943/L943,2),0)</f>
        <v>105.21</v>
      </c>
      <c r="P943" s="12" t="s">
        <v>8266</v>
      </c>
      <c r="Q943" t="s">
        <v>8268</v>
      </c>
      <c r="R943" s="9">
        <f t="shared" si="47"/>
        <v>42431.102534722217</v>
      </c>
      <c r="S943" s="9">
        <f t="shared" si="48"/>
        <v>42461.06086805556</v>
      </c>
      <c r="T943">
        <f t="shared" si="49"/>
        <v>2016</v>
      </c>
    </row>
    <row r="944" spans="1:20" ht="58" x14ac:dyDescent="0.35">
      <c r="A944">
        <v>4037</v>
      </c>
      <c r="B944" s="3" t="s">
        <v>4033</v>
      </c>
      <c r="C944" s="3" t="s">
        <v>8141</v>
      </c>
      <c r="D944" s="6">
        <v>700</v>
      </c>
      <c r="E944" s="8">
        <v>80</v>
      </c>
      <c r="F944" t="s">
        <v>8220</v>
      </c>
      <c r="G944" t="s">
        <v>8223</v>
      </c>
      <c r="H944" t="s">
        <v>8245</v>
      </c>
      <c r="I944" s="11">
        <v>1464099900</v>
      </c>
      <c r="J944">
        <v>1462585315</v>
      </c>
      <c r="K944" t="b">
        <v>0</v>
      </c>
      <c r="L944">
        <v>2</v>
      </c>
      <c r="M944" t="b">
        <v>0</v>
      </c>
      <c r="N944">
        <f>ROUND(E944/D944*100,0)</f>
        <v>11</v>
      </c>
      <c r="O944">
        <f>IFERROR(ROUND(E944/L944,2),0)</f>
        <v>40</v>
      </c>
      <c r="P944" s="12" t="s">
        <v>8266</v>
      </c>
      <c r="Q944" t="s">
        <v>8268</v>
      </c>
      <c r="R944" s="9">
        <f t="shared" si="47"/>
        <v>42497.070775462969</v>
      </c>
      <c r="S944" s="9">
        <f t="shared" si="48"/>
        <v>42514.600694444445</v>
      </c>
      <c r="T944">
        <f t="shared" si="49"/>
        <v>2016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>ROUND(E945/D945*100,0)</f>
        <v>120</v>
      </c>
      <c r="O945">
        <f>IFERROR(ROUND(E945/L945,2),0)</f>
        <v>49.19</v>
      </c>
      <c r="P945" s="12" t="s">
        <v>8293</v>
      </c>
      <c r="Q945" t="s">
        <v>8306</v>
      </c>
      <c r="R945" s="9">
        <f t="shared" si="47"/>
        <v>40973.773182870369</v>
      </c>
      <c r="S945" s="9">
        <f t="shared" si="48"/>
        <v>41003.731516203705</v>
      </c>
      <c r="T945">
        <f t="shared" si="49"/>
        <v>2012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>ROUND(E946/D946*100,0)</f>
        <v>13</v>
      </c>
      <c r="O946">
        <f>IFERROR(ROUND(E946/L946,2),0)</f>
        <v>65</v>
      </c>
      <c r="P946" s="12" t="s">
        <v>8277</v>
      </c>
      <c r="Q946" t="s">
        <v>8279</v>
      </c>
      <c r="R946" s="9">
        <f t="shared" si="47"/>
        <v>42510.604699074072</v>
      </c>
      <c r="S946" s="9">
        <f t="shared" si="48"/>
        <v>42540.604699074072</v>
      </c>
      <c r="T946">
        <f t="shared" si="49"/>
        <v>2016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>ROUND(E947/D947*100,0)</f>
        <v>101</v>
      </c>
      <c r="O947">
        <f>IFERROR(ROUND(E947/L947,2),0)</f>
        <v>43.7</v>
      </c>
      <c r="P947" s="12" t="s">
        <v>8293</v>
      </c>
      <c r="Q947" t="s">
        <v>8306</v>
      </c>
      <c r="R947" s="9">
        <f t="shared" si="47"/>
        <v>42228.634328703702</v>
      </c>
      <c r="S947" s="9">
        <f t="shared" si="48"/>
        <v>42285.165972222225</v>
      </c>
      <c r="T947">
        <f t="shared" si="49"/>
        <v>2015</v>
      </c>
    </row>
    <row r="948" spans="1:20" ht="29" x14ac:dyDescent="0.35">
      <c r="A948">
        <v>1548</v>
      </c>
      <c r="B948" s="3" t="s">
        <v>1549</v>
      </c>
      <c r="C948" s="3" t="s">
        <v>5658</v>
      </c>
      <c r="D948" s="6">
        <v>700</v>
      </c>
      <c r="E948" s="8">
        <v>60</v>
      </c>
      <c r="F948" t="s">
        <v>8220</v>
      </c>
      <c r="G948" t="s">
        <v>8223</v>
      </c>
      <c r="H948" t="s">
        <v>8245</v>
      </c>
      <c r="I948" s="11">
        <v>1447020620</v>
      </c>
      <c r="J948">
        <v>1444425020</v>
      </c>
      <c r="K948" t="b">
        <v>0</v>
      </c>
      <c r="L948">
        <v>1</v>
      </c>
      <c r="M948" t="b">
        <v>0</v>
      </c>
      <c r="N948">
        <f>ROUND(E948/D948*100,0)</f>
        <v>9</v>
      </c>
      <c r="O948">
        <f>IFERROR(ROUND(E948/L948,2),0)</f>
        <v>60</v>
      </c>
      <c r="P948" s="12" t="s">
        <v>8282</v>
      </c>
      <c r="Q948" t="s">
        <v>8320</v>
      </c>
      <c r="R948" s="9">
        <f t="shared" si="47"/>
        <v>42286.88217592593</v>
      </c>
      <c r="S948" s="9">
        <f t="shared" si="48"/>
        <v>42316.923842592587</v>
      </c>
      <c r="T948">
        <f t="shared" si="49"/>
        <v>2015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>
        <v>1455756294</v>
      </c>
      <c r="K949" t="b">
        <v>0</v>
      </c>
      <c r="L949">
        <v>69</v>
      </c>
      <c r="M949" t="b">
        <v>1</v>
      </c>
      <c r="N949">
        <f>ROUND(E949/D949*100,0)</f>
        <v>109</v>
      </c>
      <c r="O949">
        <f>IFERROR(ROUND(E949/L949,2),0)</f>
        <v>94.64</v>
      </c>
      <c r="P949" s="12" t="s">
        <v>8266</v>
      </c>
      <c r="Q949" t="s">
        <v>8267</v>
      </c>
      <c r="R949" s="9">
        <f t="shared" si="47"/>
        <v>42418.031180555554</v>
      </c>
      <c r="S949" s="9">
        <f t="shared" si="48"/>
        <v>42477.989513888882</v>
      </c>
      <c r="T949">
        <f t="shared" si="49"/>
        <v>2016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>
        <v>1421937077</v>
      </c>
      <c r="K950" t="b">
        <v>0</v>
      </c>
      <c r="L950">
        <v>70</v>
      </c>
      <c r="M950" t="b">
        <v>1</v>
      </c>
      <c r="N950">
        <f>ROUND(E950/D950*100,0)</f>
        <v>118</v>
      </c>
      <c r="O950">
        <f>IFERROR(ROUND(E950/L950,2),0)</f>
        <v>93.07</v>
      </c>
      <c r="P950" s="12" t="s">
        <v>8282</v>
      </c>
      <c r="Q950" t="s">
        <v>8283</v>
      </c>
      <c r="R950" s="9">
        <f t="shared" si="47"/>
        <v>42026.605057870373</v>
      </c>
      <c r="S950" s="9">
        <f t="shared" si="48"/>
        <v>42071.563391203701</v>
      </c>
      <c r="T950">
        <f t="shared" si="49"/>
        <v>2015</v>
      </c>
    </row>
    <row r="951" spans="1:20" ht="58" x14ac:dyDescent="0.35">
      <c r="A951">
        <v>3642</v>
      </c>
      <c r="B951" s="3" t="s">
        <v>3640</v>
      </c>
      <c r="C951" s="3" t="s">
        <v>7752</v>
      </c>
      <c r="D951" s="6">
        <v>700</v>
      </c>
      <c r="E951" s="8">
        <v>15</v>
      </c>
      <c r="F951" t="s">
        <v>8220</v>
      </c>
      <c r="G951" t="s">
        <v>8235</v>
      </c>
      <c r="H951" t="s">
        <v>8248</v>
      </c>
      <c r="I951" s="11">
        <v>1448902800</v>
      </c>
      <c r="J951">
        <v>1445369727</v>
      </c>
      <c r="K951" t="b">
        <v>0</v>
      </c>
      <c r="L951">
        <v>2</v>
      </c>
      <c r="M951" t="b">
        <v>0</v>
      </c>
      <c r="N951">
        <f>ROUND(E951/D951*100,0)</f>
        <v>2</v>
      </c>
      <c r="O951">
        <f>IFERROR(ROUND(E951/L951,2),0)</f>
        <v>7.5</v>
      </c>
      <c r="P951" s="12" t="s">
        <v>8266</v>
      </c>
      <c r="Q951" t="s">
        <v>8269</v>
      </c>
      <c r="R951" s="9">
        <f t="shared" si="47"/>
        <v>42297.816284722227</v>
      </c>
      <c r="S951" s="9">
        <f t="shared" si="48"/>
        <v>42338.708333333328</v>
      </c>
      <c r="T951">
        <f t="shared" si="49"/>
        <v>2015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>ROUND(E952/D952*100,0)</f>
        <v>102</v>
      </c>
      <c r="O952">
        <f>IFERROR(ROUND(E952/L952,2),0)</f>
        <v>35.549999999999997</v>
      </c>
      <c r="P952" s="12" t="s">
        <v>8293</v>
      </c>
      <c r="Q952" t="s">
        <v>8294</v>
      </c>
      <c r="R952" s="9">
        <f t="shared" si="47"/>
        <v>41680.583402777782</v>
      </c>
      <c r="S952" s="9">
        <f t="shared" si="48"/>
        <v>41702.875</v>
      </c>
      <c r="T952">
        <f t="shared" si="49"/>
        <v>2014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>
        <v>1441577825</v>
      </c>
      <c r="K953" t="b">
        <v>0</v>
      </c>
      <c r="L953">
        <v>31</v>
      </c>
      <c r="M953" t="b">
        <v>1</v>
      </c>
      <c r="N953">
        <f>ROUND(E953/D953*100,0)</f>
        <v>100</v>
      </c>
      <c r="O953">
        <f>IFERROR(ROUND(E953/L953,2),0)</f>
        <v>209.84</v>
      </c>
      <c r="P953" s="12" t="s">
        <v>8266</v>
      </c>
      <c r="Q953" t="s">
        <v>8268</v>
      </c>
      <c r="R953" s="9">
        <f t="shared" si="47"/>
        <v>42253.928530092591</v>
      </c>
      <c r="S953" s="9">
        <f t="shared" si="48"/>
        <v>42283.928530092591</v>
      </c>
      <c r="T953">
        <f t="shared" si="49"/>
        <v>2015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>ROUND(E954/D954*100,0)</f>
        <v>130</v>
      </c>
      <c r="O954">
        <f>IFERROR(ROUND(E954/L954,2),0)</f>
        <v>39.159999999999997</v>
      </c>
      <c r="P954" s="12" t="s">
        <v>8293</v>
      </c>
      <c r="Q954" t="s">
        <v>8295</v>
      </c>
      <c r="R954" s="9">
        <f t="shared" si="47"/>
        <v>42555.166712962964</v>
      </c>
      <c r="S954" s="9">
        <f t="shared" si="48"/>
        <v>42587.165972222225</v>
      </c>
      <c r="T954">
        <f t="shared" si="49"/>
        <v>2016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>
        <v>1426711505</v>
      </c>
      <c r="K955" t="b">
        <v>0</v>
      </c>
      <c r="L955">
        <v>48</v>
      </c>
      <c r="M955" t="b">
        <v>1</v>
      </c>
      <c r="N955">
        <f>ROUND(E955/D955*100,0)</f>
        <v>100</v>
      </c>
      <c r="O955">
        <f>IFERROR(ROUND(E955/L955,2),0)</f>
        <v>135.41999999999999</v>
      </c>
      <c r="P955" s="12" t="s">
        <v>8293</v>
      </c>
      <c r="Q955" t="s">
        <v>8306</v>
      </c>
      <c r="R955" s="9">
        <f t="shared" si="47"/>
        <v>42081.864641203705</v>
      </c>
      <c r="S955" s="9">
        <f t="shared" si="48"/>
        <v>42114.201388888891</v>
      </c>
      <c r="T955">
        <f t="shared" si="49"/>
        <v>2015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>
        <v>1427739268</v>
      </c>
      <c r="K956" t="b">
        <v>1</v>
      </c>
      <c r="L956">
        <v>89</v>
      </c>
      <c r="M956" t="b">
        <v>1</v>
      </c>
      <c r="N956">
        <f>ROUND(E956/D956*100,0)</f>
        <v>108</v>
      </c>
      <c r="O956">
        <f>IFERROR(ROUND(E956/L956,2),0)</f>
        <v>72.87</v>
      </c>
      <c r="P956" s="12" t="s">
        <v>8290</v>
      </c>
      <c r="Q956" t="s">
        <v>8291</v>
      </c>
      <c r="R956" s="9">
        <f t="shared" si="47"/>
        <v>42093.760046296295</v>
      </c>
      <c r="S956" s="9">
        <f t="shared" si="48"/>
        <v>42123.760046296295</v>
      </c>
      <c r="T956">
        <f t="shared" si="49"/>
        <v>2015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>
        <v>1421279882</v>
      </c>
      <c r="K957" t="b">
        <v>0</v>
      </c>
      <c r="L957">
        <v>73</v>
      </c>
      <c r="M957" t="b">
        <v>1</v>
      </c>
      <c r="N957">
        <f>ROUND(E957/D957*100,0)</f>
        <v>107</v>
      </c>
      <c r="O957">
        <f>IFERROR(ROUND(E957/L957,2),0)</f>
        <v>88.19</v>
      </c>
      <c r="P957" s="12" t="s">
        <v>8293</v>
      </c>
      <c r="Q957" t="s">
        <v>8297</v>
      </c>
      <c r="R957" s="9">
        <f t="shared" si="47"/>
        <v>42018.99863425926</v>
      </c>
      <c r="S957" s="9">
        <f t="shared" si="48"/>
        <v>42048.99863425926</v>
      </c>
      <c r="T957">
        <f t="shared" si="49"/>
        <v>2015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>ROUND(E958/D958*100,0)</f>
        <v>107</v>
      </c>
      <c r="O958">
        <f>IFERROR(ROUND(E958/L958,2),0)</f>
        <v>59.82</v>
      </c>
      <c r="P958" s="12" t="s">
        <v>8293</v>
      </c>
      <c r="Q958" t="s">
        <v>8294</v>
      </c>
      <c r="R958" s="9">
        <f t="shared" si="47"/>
        <v>41307.987696759257</v>
      </c>
      <c r="S958" s="9">
        <f t="shared" si="48"/>
        <v>41342.987696759257</v>
      </c>
      <c r="T958">
        <f t="shared" si="49"/>
        <v>2013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>
        <v>1444828845</v>
      </c>
      <c r="K959" t="b">
        <v>0</v>
      </c>
      <c r="L959">
        <v>17</v>
      </c>
      <c r="M959" t="b">
        <v>1</v>
      </c>
      <c r="N959">
        <f>ROUND(E959/D959*100,0)</f>
        <v>106</v>
      </c>
      <c r="O959">
        <f>IFERROR(ROUND(E959/L959,2),0)</f>
        <v>375.76</v>
      </c>
      <c r="P959" s="12" t="s">
        <v>8290</v>
      </c>
      <c r="Q959" t="s">
        <v>8308</v>
      </c>
      <c r="R959" s="9">
        <f t="shared" si="47"/>
        <v>42291.556076388893</v>
      </c>
      <c r="S959" s="9">
        <f t="shared" si="48"/>
        <v>42365.59774305555</v>
      </c>
      <c r="T959">
        <f t="shared" si="49"/>
        <v>2015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>ROUND(E960/D960*100,0)</f>
        <v>128</v>
      </c>
      <c r="O960">
        <f>IFERROR(ROUND(E960/L960,2),0)</f>
        <v>63.87</v>
      </c>
      <c r="P960" s="12" t="s">
        <v>8277</v>
      </c>
      <c r="Q960" t="s">
        <v>8284</v>
      </c>
      <c r="R960" s="9">
        <f t="shared" si="47"/>
        <v>42108.538449074069</v>
      </c>
      <c r="S960" s="9">
        <f t="shared" si="48"/>
        <v>42138.538449074069</v>
      </c>
      <c r="T960">
        <f t="shared" si="49"/>
        <v>2015</v>
      </c>
    </row>
    <row r="961" spans="1:20" ht="43.5" x14ac:dyDescent="0.35">
      <c r="A961">
        <v>4076</v>
      </c>
      <c r="B961" s="3" t="s">
        <v>4072</v>
      </c>
      <c r="C961" s="3" t="s">
        <v>8179</v>
      </c>
      <c r="D961" s="6">
        <v>700</v>
      </c>
      <c r="E961" s="8">
        <v>0</v>
      </c>
      <c r="F961" t="s">
        <v>8220</v>
      </c>
      <c r="G961" t="s">
        <v>8223</v>
      </c>
      <c r="H961" t="s">
        <v>8245</v>
      </c>
      <c r="I961" s="11">
        <v>1413921060</v>
      </c>
      <c r="J961">
        <v>1411499149</v>
      </c>
      <c r="K961" t="b">
        <v>0</v>
      </c>
      <c r="L961">
        <v>0</v>
      </c>
      <c r="M961" t="b">
        <v>0</v>
      </c>
      <c r="N961">
        <f>ROUND(E961/D961*100,0)</f>
        <v>0</v>
      </c>
      <c r="O961">
        <f>IFERROR(ROUND(E961/L961,2),0)</f>
        <v>0</v>
      </c>
      <c r="P961" s="12" t="s">
        <v>8266</v>
      </c>
      <c r="Q961" t="s">
        <v>8268</v>
      </c>
      <c r="R961" s="9">
        <f t="shared" si="47"/>
        <v>41905.795706018522</v>
      </c>
      <c r="S961" s="9">
        <f t="shared" si="48"/>
        <v>41933.82708333333</v>
      </c>
      <c r="T961">
        <f t="shared" si="49"/>
        <v>2014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>
        <v>1467151204</v>
      </c>
      <c r="K962" t="b">
        <v>0</v>
      </c>
      <c r="L962">
        <v>59</v>
      </c>
      <c r="M962" t="b">
        <v>0</v>
      </c>
      <c r="N962">
        <f>ROUND(E962/D962*100,0)</f>
        <v>21</v>
      </c>
      <c r="O962">
        <f>IFERROR(ROUND(E962/L962,2),0)</f>
        <v>108.05</v>
      </c>
      <c r="P962" s="12" t="s">
        <v>8280</v>
      </c>
      <c r="Q962" t="s">
        <v>8314</v>
      </c>
      <c r="R962" s="9">
        <f t="shared" si="47"/>
        <v>42549.916712962964</v>
      </c>
      <c r="S962" s="9">
        <f t="shared" si="48"/>
        <v>42578.916666666672</v>
      </c>
      <c r="T962">
        <f t="shared" si="49"/>
        <v>2016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>
        <v>1297451245</v>
      </c>
      <c r="K963" t="b">
        <v>0</v>
      </c>
      <c r="L963">
        <v>59</v>
      </c>
      <c r="M963" t="b">
        <v>1</v>
      </c>
      <c r="N963">
        <f>ROUND(E963/D963*100,0)</f>
        <v>106</v>
      </c>
      <c r="O963">
        <f>IFERROR(ROUND(E963/L963,2),0)</f>
        <v>108.02</v>
      </c>
      <c r="P963" s="12" t="s">
        <v>8293</v>
      </c>
      <c r="Q963" t="s">
        <v>8297</v>
      </c>
      <c r="R963" s="9">
        <f t="shared" ref="R963:R1026" si="50">(((J963/60)/60)/24)+DATE(1970,1,1)</f>
        <v>40585.796817129631</v>
      </c>
      <c r="S963" s="9">
        <f t="shared" ref="S963:S1026" si="51">(((I963/60)/60)/24)+DATE(1970,1,1)</f>
        <v>40614.166666666664</v>
      </c>
      <c r="T963">
        <f t="shared" si="49"/>
        <v>2011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>
        <v>1485461905</v>
      </c>
      <c r="K964" t="b">
        <v>0</v>
      </c>
      <c r="L964">
        <v>46</v>
      </c>
      <c r="M964" t="b">
        <v>1</v>
      </c>
      <c r="N964">
        <f>ROUND(E964/D964*100,0)</f>
        <v>106</v>
      </c>
      <c r="O964">
        <f>IFERROR(ROUND(E964/L964,2),0)</f>
        <v>138.26</v>
      </c>
      <c r="P964" s="12" t="s">
        <v>8282</v>
      </c>
      <c r="Q964" t="s">
        <v>8283</v>
      </c>
      <c r="R964" s="9">
        <f t="shared" si="50"/>
        <v>42761.846122685187</v>
      </c>
      <c r="S964" s="9">
        <f t="shared" si="51"/>
        <v>42791.846122685187</v>
      </c>
      <c r="T964">
        <f t="shared" si="49"/>
        <v>2017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>
        <v>1403107451</v>
      </c>
      <c r="K965" t="b">
        <v>0</v>
      </c>
      <c r="L965">
        <v>91</v>
      </c>
      <c r="M965" t="b">
        <v>1</v>
      </c>
      <c r="N965">
        <f>ROUND(E965/D965*100,0)</f>
        <v>106</v>
      </c>
      <c r="O965">
        <f>IFERROR(ROUND(E965/L965,2),0)</f>
        <v>69.89</v>
      </c>
      <c r="P965" s="12" t="s">
        <v>8266</v>
      </c>
      <c r="Q965" t="s">
        <v>8268</v>
      </c>
      <c r="R965" s="9">
        <f t="shared" si="50"/>
        <v>41808.669571759259</v>
      </c>
      <c r="S965" s="9">
        <f t="shared" si="51"/>
        <v>41838.669571759259</v>
      </c>
      <c r="T965">
        <f t="shared" si="49"/>
        <v>2014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>
        <v>1467078580</v>
      </c>
      <c r="K966" t="b">
        <v>0</v>
      </c>
      <c r="L966">
        <v>71</v>
      </c>
      <c r="M966" t="b">
        <v>1</v>
      </c>
      <c r="N966">
        <f>ROUND(E966/D966*100,0)</f>
        <v>126</v>
      </c>
      <c r="O966">
        <f>IFERROR(ROUND(E966/L966,2),0)</f>
        <v>88.85</v>
      </c>
      <c r="P966" s="12" t="s">
        <v>8290</v>
      </c>
      <c r="Q966" t="s">
        <v>8291</v>
      </c>
      <c r="R966" s="9">
        <f t="shared" si="50"/>
        <v>42549.076157407413</v>
      </c>
      <c r="S966" s="9">
        <f t="shared" si="51"/>
        <v>42579.076157407413</v>
      </c>
      <c r="T966">
        <f t="shared" si="49"/>
        <v>2016</v>
      </c>
    </row>
    <row r="967" spans="1:20" ht="29" x14ac:dyDescent="0.35">
      <c r="A967">
        <v>452</v>
      </c>
      <c r="B967" s="3" t="s">
        <v>453</v>
      </c>
      <c r="C967" s="3" t="s">
        <v>4562</v>
      </c>
      <c r="D967" s="6">
        <v>750</v>
      </c>
      <c r="E967" s="8">
        <v>480</v>
      </c>
      <c r="F967" t="s">
        <v>8220</v>
      </c>
      <c r="G967" t="s">
        <v>8223</v>
      </c>
      <c r="H967" t="s">
        <v>8245</v>
      </c>
      <c r="I967" s="11">
        <v>1431536015</v>
      </c>
      <c r="J967">
        <v>1428944015</v>
      </c>
      <c r="K967" t="b">
        <v>0</v>
      </c>
      <c r="L967">
        <v>12</v>
      </c>
      <c r="M967" t="b">
        <v>0</v>
      </c>
      <c r="N967">
        <f>ROUND(E967/D967*100,0)</f>
        <v>64</v>
      </c>
      <c r="O967">
        <f>IFERROR(ROUND(E967/L967,2),0)</f>
        <v>40</v>
      </c>
      <c r="P967" s="12" t="s">
        <v>8290</v>
      </c>
      <c r="Q967" t="s">
        <v>8304</v>
      </c>
      <c r="R967" s="9">
        <f t="shared" si="50"/>
        <v>42107.703877314809</v>
      </c>
      <c r="S967" s="9">
        <f t="shared" si="51"/>
        <v>42137.703877314809</v>
      </c>
      <c r="T967">
        <f t="shared" si="49"/>
        <v>2015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>
        <v>1427987509</v>
      </c>
      <c r="K968" t="b">
        <v>0</v>
      </c>
      <c r="L968">
        <v>71</v>
      </c>
      <c r="M968" t="b">
        <v>1</v>
      </c>
      <c r="N968">
        <f>ROUND(E968/D968*100,0)</f>
        <v>126</v>
      </c>
      <c r="O968">
        <f>IFERROR(ROUND(E968/L968,2),0)</f>
        <v>88.75</v>
      </c>
      <c r="P968" s="12" t="s">
        <v>8293</v>
      </c>
      <c r="Q968" t="s">
        <v>8297</v>
      </c>
      <c r="R968" s="9">
        <f t="shared" si="50"/>
        <v>42096.633206018523</v>
      </c>
      <c r="S968" s="9">
        <f t="shared" si="51"/>
        <v>42126.633206018523</v>
      </c>
      <c r="T968">
        <f t="shared" si="49"/>
        <v>2015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>
        <v>1322852747</v>
      </c>
      <c r="K969" t="b">
        <v>0</v>
      </c>
      <c r="L969">
        <v>71</v>
      </c>
      <c r="M969" t="b">
        <v>1</v>
      </c>
      <c r="N969">
        <f>ROUND(E969/D969*100,0)</f>
        <v>126</v>
      </c>
      <c r="O969">
        <f>IFERROR(ROUND(E969/L969,2),0)</f>
        <v>88.73</v>
      </c>
      <c r="P969" s="12" t="s">
        <v>8280</v>
      </c>
      <c r="Q969" t="s">
        <v>8299</v>
      </c>
      <c r="R969" s="9">
        <f t="shared" si="50"/>
        <v>40879.795682870368</v>
      </c>
      <c r="S969" s="9">
        <f t="shared" si="51"/>
        <v>40930.25</v>
      </c>
      <c r="T969">
        <f t="shared" si="49"/>
        <v>2011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>
        <v>1433019438</v>
      </c>
      <c r="K970" t="b">
        <v>0</v>
      </c>
      <c r="L970">
        <v>93</v>
      </c>
      <c r="M970" t="b">
        <v>1</v>
      </c>
      <c r="N970">
        <f>ROUND(E970/D970*100,0)</f>
        <v>126</v>
      </c>
      <c r="O970">
        <f>IFERROR(ROUND(E970/L970,2),0)</f>
        <v>67.739999999999995</v>
      </c>
      <c r="P970" s="12" t="s">
        <v>8266</v>
      </c>
      <c r="Q970" t="s">
        <v>8268</v>
      </c>
      <c r="R970" s="9">
        <f t="shared" si="50"/>
        <v>42154.873124999998</v>
      </c>
      <c r="S970" s="9">
        <f t="shared" si="51"/>
        <v>42184.873124999998</v>
      </c>
      <c r="T970">
        <f t="shared" si="49"/>
        <v>2015</v>
      </c>
    </row>
    <row r="971" spans="1:20" ht="43.5" x14ac:dyDescent="0.35">
      <c r="A971">
        <v>3116</v>
      </c>
      <c r="B971" s="3" t="s">
        <v>3116</v>
      </c>
      <c r="C971" s="3" t="s">
        <v>7226</v>
      </c>
      <c r="D971" s="6">
        <v>750</v>
      </c>
      <c r="E971" s="8">
        <v>430</v>
      </c>
      <c r="F971" t="s">
        <v>8220</v>
      </c>
      <c r="G971" t="s">
        <v>8223</v>
      </c>
      <c r="H971" t="s">
        <v>8245</v>
      </c>
      <c r="I971" s="11">
        <v>1427890925</v>
      </c>
      <c r="J971">
        <v>1426681325</v>
      </c>
      <c r="K971" t="b">
        <v>0</v>
      </c>
      <c r="L971">
        <v>10</v>
      </c>
      <c r="M971" t="b">
        <v>0</v>
      </c>
      <c r="N971">
        <f>ROUND(E971/D971*100,0)</f>
        <v>57</v>
      </c>
      <c r="O971">
        <f>IFERROR(ROUND(E971/L971,2),0)</f>
        <v>43</v>
      </c>
      <c r="P971" s="12" t="s">
        <v>8266</v>
      </c>
      <c r="Q971" t="s">
        <v>8267</v>
      </c>
      <c r="R971" s="9">
        <f t="shared" si="50"/>
        <v>42081.515335648146</v>
      </c>
      <c r="S971" s="9">
        <f t="shared" si="51"/>
        <v>42095.515335648146</v>
      </c>
      <c r="T971">
        <f t="shared" si="49"/>
        <v>2015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>
        <v>1328752575</v>
      </c>
      <c r="K972" t="b">
        <v>0</v>
      </c>
      <c r="L972">
        <v>76</v>
      </c>
      <c r="M972" t="b">
        <v>1</v>
      </c>
      <c r="N972">
        <f>ROUND(E972/D972*100,0)</f>
        <v>104</v>
      </c>
      <c r="O972">
        <f>IFERROR(ROUND(E972/L972,2),0)</f>
        <v>82.33</v>
      </c>
      <c r="P972" s="12" t="s">
        <v>8293</v>
      </c>
      <c r="Q972" t="s">
        <v>8306</v>
      </c>
      <c r="R972" s="9">
        <f t="shared" si="50"/>
        <v>40948.080729166664</v>
      </c>
      <c r="S972" s="9">
        <f t="shared" si="51"/>
        <v>40993.0390625</v>
      </c>
      <c r="T972">
        <f t="shared" si="49"/>
        <v>2012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>ROUND(E973/D973*100,0)</f>
        <v>156</v>
      </c>
      <c r="O973">
        <f>IFERROR(ROUND(E973/L973,2),0)</f>
        <v>55.22</v>
      </c>
      <c r="P973" s="12" t="s">
        <v>8290</v>
      </c>
      <c r="Q973" t="s">
        <v>8291</v>
      </c>
      <c r="R973" s="9">
        <f t="shared" si="50"/>
        <v>40969.912372685183</v>
      </c>
      <c r="S973" s="9">
        <f t="shared" si="51"/>
        <v>41004.290972222225</v>
      </c>
      <c r="T973">
        <f t="shared" si="49"/>
        <v>2012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>
        <v>1345924012</v>
      </c>
      <c r="K974" t="b">
        <v>0</v>
      </c>
      <c r="L974">
        <v>37</v>
      </c>
      <c r="M974" t="b">
        <v>1</v>
      </c>
      <c r="N974">
        <f>ROUND(E974/D974*100,0)</f>
        <v>125</v>
      </c>
      <c r="O974">
        <f>IFERROR(ROUND(E974/L974,2),0)</f>
        <v>168.51</v>
      </c>
      <c r="P974" s="12" t="s">
        <v>8293</v>
      </c>
      <c r="Q974" t="s">
        <v>8303</v>
      </c>
      <c r="R974" s="9">
        <f t="shared" si="50"/>
        <v>41146.824212962965</v>
      </c>
      <c r="S974" s="9">
        <f t="shared" si="51"/>
        <v>41176.824212962965</v>
      </c>
      <c r="T974">
        <f t="shared" si="49"/>
        <v>2012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>
        <v>1389041333</v>
      </c>
      <c r="K975" t="b">
        <v>0</v>
      </c>
      <c r="L975">
        <v>82</v>
      </c>
      <c r="M975" t="b">
        <v>1</v>
      </c>
      <c r="N975">
        <f>ROUND(E975/D975*100,0)</f>
        <v>104</v>
      </c>
      <c r="O975">
        <f>IFERROR(ROUND(E975/L975,2),0)</f>
        <v>75.849999999999994</v>
      </c>
      <c r="P975" s="12" t="s">
        <v>8293</v>
      </c>
      <c r="Q975" t="s">
        <v>8297</v>
      </c>
      <c r="R975" s="9">
        <f t="shared" si="50"/>
        <v>41645.867280092592</v>
      </c>
      <c r="S975" s="9">
        <f t="shared" si="51"/>
        <v>41690.867280092592</v>
      </c>
      <c r="T975">
        <f t="shared" si="49"/>
        <v>2014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>
        <v>1370393760</v>
      </c>
      <c r="K976" t="b">
        <v>0</v>
      </c>
      <c r="L976">
        <v>87</v>
      </c>
      <c r="M976" t="b">
        <v>1</v>
      </c>
      <c r="N976">
        <f>ROUND(E976/D976*100,0)</f>
        <v>183</v>
      </c>
      <c r="O976">
        <f>IFERROR(ROUND(E976/L976,2),0)</f>
        <v>71.44</v>
      </c>
      <c r="P976" s="12" t="s">
        <v>8280</v>
      </c>
      <c r="Q976" t="s">
        <v>8299</v>
      </c>
      <c r="R976" s="9">
        <f t="shared" si="50"/>
        <v>41430.038888888892</v>
      </c>
      <c r="S976" s="9">
        <f t="shared" si="51"/>
        <v>41460.038888888892</v>
      </c>
      <c r="T976">
        <f t="shared" si="49"/>
        <v>2013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>
        <v>1421252084</v>
      </c>
      <c r="K977" t="b">
        <v>0</v>
      </c>
      <c r="L977">
        <v>76</v>
      </c>
      <c r="M977" t="b">
        <v>1</v>
      </c>
      <c r="N977">
        <f>ROUND(E977/D977*100,0)</f>
        <v>104</v>
      </c>
      <c r="O977">
        <f>IFERROR(ROUND(E977/L977,2),0)</f>
        <v>81.78</v>
      </c>
      <c r="P977" s="12" t="s">
        <v>8266</v>
      </c>
      <c r="Q977" t="s">
        <v>8268</v>
      </c>
      <c r="R977" s="9">
        <f t="shared" si="50"/>
        <v>42018.676898148144</v>
      </c>
      <c r="S977" s="9">
        <f t="shared" si="51"/>
        <v>42040.290972222225</v>
      </c>
      <c r="T977">
        <f t="shared" si="49"/>
        <v>2015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>
        <v>1485000090</v>
      </c>
      <c r="K978" t="b">
        <v>1</v>
      </c>
      <c r="L978">
        <v>28</v>
      </c>
      <c r="M978" t="b">
        <v>1</v>
      </c>
      <c r="N978">
        <f>ROUND(E978/D978*100,0)</f>
        <v>207</v>
      </c>
      <c r="O978">
        <f>IFERROR(ROUND(E978/L978,2),0)</f>
        <v>221.79</v>
      </c>
      <c r="P978" s="12" t="s">
        <v>8282</v>
      </c>
      <c r="Q978" t="s">
        <v>8283</v>
      </c>
      <c r="R978" s="9">
        <f t="shared" si="50"/>
        <v>42756.501041666663</v>
      </c>
      <c r="S978" s="9">
        <f t="shared" si="51"/>
        <v>42786.501041666663</v>
      </c>
      <c r="T978">
        <f t="shared" si="49"/>
        <v>2017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>ROUND(E979/D979*100,0)</f>
        <v>106</v>
      </c>
      <c r="O979">
        <f>IFERROR(ROUND(E979/L979,2),0)</f>
        <v>59.7</v>
      </c>
      <c r="P979" s="12" t="s">
        <v>8266</v>
      </c>
      <c r="Q979" t="s">
        <v>8268</v>
      </c>
      <c r="R979" s="9">
        <f t="shared" si="50"/>
        <v>42278.089039351849</v>
      </c>
      <c r="S979" s="9">
        <f t="shared" si="51"/>
        <v>42302.999305555553</v>
      </c>
      <c r="T979">
        <f t="shared" si="49"/>
        <v>2015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>ROUND(E980/D980*100,0)</f>
        <v>155</v>
      </c>
      <c r="O980">
        <f>IFERROR(ROUND(E980/L980,2),0)</f>
        <v>46.67</v>
      </c>
      <c r="P980" s="12" t="s">
        <v>8293</v>
      </c>
      <c r="Q980" t="s">
        <v>8301</v>
      </c>
      <c r="R980" s="9">
        <f t="shared" si="50"/>
        <v>42452.827743055561</v>
      </c>
      <c r="S980" s="9">
        <f t="shared" si="51"/>
        <v>42485.207638888889</v>
      </c>
      <c r="T980">
        <f t="shared" ref="T980:T1043" si="52">YEAR(R980)</f>
        <v>2016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>ROUND(E981/D981*100,0)</f>
        <v>124</v>
      </c>
      <c r="O981">
        <f>IFERROR(ROUND(E981/L981,2),0)</f>
        <v>80.27</v>
      </c>
      <c r="P981" s="12" t="s">
        <v>8293</v>
      </c>
      <c r="Q981" t="s">
        <v>8294</v>
      </c>
      <c r="R981" s="9">
        <f t="shared" si="50"/>
        <v>40865.867141203707</v>
      </c>
      <c r="S981" s="9">
        <f t="shared" si="51"/>
        <v>40902.208333333336</v>
      </c>
      <c r="T981">
        <f t="shared" si="52"/>
        <v>2011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>
        <v>1413326248</v>
      </c>
      <c r="K982" t="b">
        <v>0</v>
      </c>
      <c r="L982">
        <v>45</v>
      </c>
      <c r="M982" t="b">
        <v>1</v>
      </c>
      <c r="N982">
        <f>ROUND(E982/D982*100,0)</f>
        <v>106</v>
      </c>
      <c r="O982">
        <f>IFERROR(ROUND(E982/L982,2),0)</f>
        <v>136.78</v>
      </c>
      <c r="P982" s="12" t="s">
        <v>8266</v>
      </c>
      <c r="Q982" t="s">
        <v>8268</v>
      </c>
      <c r="R982" s="9">
        <f t="shared" si="50"/>
        <v>41926.942685185182</v>
      </c>
      <c r="S982" s="9">
        <f t="shared" si="51"/>
        <v>41956.984351851846</v>
      </c>
      <c r="T982">
        <f t="shared" si="52"/>
        <v>2014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>ROUND(E983/D983*100,0)</f>
        <v>102</v>
      </c>
      <c r="O983">
        <f>IFERROR(ROUND(E983/L983,2),0)</f>
        <v>55.37</v>
      </c>
      <c r="P983" s="12" t="s">
        <v>8282</v>
      </c>
      <c r="Q983" t="s">
        <v>8283</v>
      </c>
      <c r="R983" s="9">
        <f t="shared" si="50"/>
        <v>42536.60701388889</v>
      </c>
      <c r="S983" s="9">
        <f t="shared" si="51"/>
        <v>42566.60701388889</v>
      </c>
      <c r="T983">
        <f t="shared" si="52"/>
        <v>2016</v>
      </c>
    </row>
    <row r="984" spans="1:20" ht="43.5" x14ac:dyDescent="0.35">
      <c r="A984">
        <v>899</v>
      </c>
      <c r="B984" s="3" t="s">
        <v>900</v>
      </c>
      <c r="C984" s="3" t="s">
        <v>5009</v>
      </c>
      <c r="D984" s="6">
        <v>750</v>
      </c>
      <c r="E984" s="8">
        <v>280</v>
      </c>
      <c r="F984" t="s">
        <v>8220</v>
      </c>
      <c r="G984" t="s">
        <v>8223</v>
      </c>
      <c r="H984" t="s">
        <v>8245</v>
      </c>
      <c r="I984" s="11">
        <v>1306549362</v>
      </c>
      <c r="J984">
        <v>1302661362</v>
      </c>
      <c r="K984" t="b">
        <v>0</v>
      </c>
      <c r="L984">
        <v>8</v>
      </c>
      <c r="M984" t="b">
        <v>0</v>
      </c>
      <c r="N984">
        <f>ROUND(E984/D984*100,0)</f>
        <v>37</v>
      </c>
      <c r="O984">
        <f>IFERROR(ROUND(E984/L984,2),0)</f>
        <v>35</v>
      </c>
      <c r="P984" s="12" t="s">
        <v>8293</v>
      </c>
      <c r="Q984" t="s">
        <v>8294</v>
      </c>
      <c r="R984" s="9">
        <f t="shared" si="50"/>
        <v>40646.099097222221</v>
      </c>
      <c r="S984" s="9">
        <f t="shared" si="51"/>
        <v>40691.099097222221</v>
      </c>
      <c r="T984">
        <f t="shared" si="52"/>
        <v>2011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>ROUND(E985/D985*100,0)</f>
        <v>15</v>
      </c>
      <c r="O985">
        <f>IFERROR(ROUND(E985/L985,2),0)</f>
        <v>45.41</v>
      </c>
      <c r="P985" s="12" t="s">
        <v>8277</v>
      </c>
      <c r="Q985" t="s">
        <v>8279</v>
      </c>
      <c r="R985" s="9">
        <f t="shared" si="50"/>
        <v>41985.043657407412</v>
      </c>
      <c r="S985" s="9">
        <f t="shared" si="51"/>
        <v>42015.043657407412</v>
      </c>
      <c r="T985">
        <f t="shared" si="52"/>
        <v>2014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>ROUND(E986/D986*100,0)</f>
        <v>122</v>
      </c>
      <c r="O986">
        <f>IFERROR(ROUND(E986/L986,2),0)</f>
        <v>56.67</v>
      </c>
      <c r="P986" s="12" t="s">
        <v>8280</v>
      </c>
      <c r="Q986" t="s">
        <v>8299</v>
      </c>
      <c r="R986" s="9">
        <f t="shared" si="50"/>
        <v>41667.275312500002</v>
      </c>
      <c r="S986" s="9">
        <f t="shared" si="51"/>
        <v>41684.833333333336</v>
      </c>
      <c r="T986">
        <f t="shared" si="52"/>
        <v>2014</v>
      </c>
    </row>
    <row r="987" spans="1:20" ht="43.5" x14ac:dyDescent="0.35">
      <c r="A987">
        <v>2882</v>
      </c>
      <c r="B987" s="3" t="s">
        <v>2882</v>
      </c>
      <c r="C987" s="3" t="s">
        <v>6992</v>
      </c>
      <c r="D987" s="6">
        <v>750</v>
      </c>
      <c r="E987" s="8">
        <v>252</v>
      </c>
      <c r="F987" t="s">
        <v>8220</v>
      </c>
      <c r="G987" t="s">
        <v>8223</v>
      </c>
      <c r="H987" t="s">
        <v>8245</v>
      </c>
      <c r="I987" s="11">
        <v>1462112318</v>
      </c>
      <c r="J987">
        <v>1459520318</v>
      </c>
      <c r="K987" t="b">
        <v>0</v>
      </c>
      <c r="L987">
        <v>4</v>
      </c>
      <c r="M987" t="b">
        <v>0</v>
      </c>
      <c r="N987">
        <f>ROUND(E987/D987*100,0)</f>
        <v>34</v>
      </c>
      <c r="O987">
        <f>IFERROR(ROUND(E987/L987,2),0)</f>
        <v>63</v>
      </c>
      <c r="P987" s="12" t="s">
        <v>8266</v>
      </c>
      <c r="Q987" t="s">
        <v>8268</v>
      </c>
      <c r="R987" s="9">
        <f t="shared" si="50"/>
        <v>42461.596273148149</v>
      </c>
      <c r="S987" s="9">
        <f t="shared" si="51"/>
        <v>42491.596273148149</v>
      </c>
      <c r="T987">
        <f t="shared" si="52"/>
        <v>2016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>
        <v>1473087637</v>
      </c>
      <c r="K988" t="b">
        <v>0</v>
      </c>
      <c r="L988">
        <v>37</v>
      </c>
      <c r="M988" t="b">
        <v>1</v>
      </c>
      <c r="N988">
        <f>ROUND(E988/D988*100,0)</f>
        <v>102</v>
      </c>
      <c r="O988">
        <f>IFERROR(ROUND(E988/L988,2),0)</f>
        <v>165.16</v>
      </c>
      <c r="P988" s="12" t="s">
        <v>8293</v>
      </c>
      <c r="Q988" t="s">
        <v>8306</v>
      </c>
      <c r="R988" s="9">
        <f t="shared" si="50"/>
        <v>42618.625428240746</v>
      </c>
      <c r="S988" s="9">
        <f t="shared" si="51"/>
        <v>42643.185416666667</v>
      </c>
      <c r="T988">
        <f t="shared" si="52"/>
        <v>2016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>
        <v>1311795167</v>
      </c>
      <c r="K989" t="b">
        <v>1</v>
      </c>
      <c r="L989">
        <v>74</v>
      </c>
      <c r="M989" t="b">
        <v>1</v>
      </c>
      <c r="N989">
        <f>ROUND(E989/D989*100,0)</f>
        <v>102</v>
      </c>
      <c r="O989">
        <f>IFERROR(ROUND(E989/L989,2),0)</f>
        <v>82.54</v>
      </c>
      <c r="P989" s="12" t="s">
        <v>8293</v>
      </c>
      <c r="Q989" t="s">
        <v>8297</v>
      </c>
      <c r="R989" s="9">
        <f t="shared" si="50"/>
        <v>40751.814432870371</v>
      </c>
      <c r="S989" s="9">
        <f t="shared" si="51"/>
        <v>40811.814432870371</v>
      </c>
      <c r="T989">
        <f t="shared" si="52"/>
        <v>2011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>
        <v>1395349475</v>
      </c>
      <c r="K990" t="b">
        <v>0</v>
      </c>
      <c r="L990">
        <v>41</v>
      </c>
      <c r="M990" t="b">
        <v>1</v>
      </c>
      <c r="N990">
        <f>ROUND(E990/D990*100,0)</f>
        <v>102</v>
      </c>
      <c r="O990">
        <f>IFERROR(ROUND(E990/L990,2),0)</f>
        <v>148.78</v>
      </c>
      <c r="P990" s="12" t="s">
        <v>8293</v>
      </c>
      <c r="Q990" t="s">
        <v>8297</v>
      </c>
      <c r="R990" s="9">
        <f t="shared" si="50"/>
        <v>41718.878182870372</v>
      </c>
      <c r="S990" s="9">
        <f t="shared" si="51"/>
        <v>41748.878182870372</v>
      </c>
      <c r="T990">
        <f t="shared" si="52"/>
        <v>2014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>ROUND(E991/D991*100,0)</f>
        <v>102</v>
      </c>
      <c r="O991">
        <f>IFERROR(ROUND(E991/L991,2),0)</f>
        <v>78.209999999999994</v>
      </c>
      <c r="P991" s="12" t="s">
        <v>8266</v>
      </c>
      <c r="Q991" t="s">
        <v>8268</v>
      </c>
      <c r="R991" s="9">
        <f t="shared" si="50"/>
        <v>42062.296412037031</v>
      </c>
      <c r="S991" s="9">
        <f t="shared" si="51"/>
        <v>42095.207638888889</v>
      </c>
      <c r="T991">
        <f t="shared" si="52"/>
        <v>2015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>
        <v>1380217190</v>
      </c>
      <c r="K992" t="b">
        <v>0</v>
      </c>
      <c r="L992">
        <v>38</v>
      </c>
      <c r="M992" t="b">
        <v>1</v>
      </c>
      <c r="N992">
        <f>ROUND(E992/D992*100,0)</f>
        <v>101</v>
      </c>
      <c r="O992">
        <f>IFERROR(ROUND(E992/L992,2),0)</f>
        <v>160.16</v>
      </c>
      <c r="P992" s="12" t="s">
        <v>8290</v>
      </c>
      <c r="Q992" t="s">
        <v>8291</v>
      </c>
      <c r="R992" s="9">
        <f t="shared" si="50"/>
        <v>41543.735995370371</v>
      </c>
      <c r="S992" s="9">
        <f t="shared" si="51"/>
        <v>41583.777662037035</v>
      </c>
      <c r="T992">
        <f t="shared" si="52"/>
        <v>2013</v>
      </c>
    </row>
    <row r="993" spans="1:20" ht="29" x14ac:dyDescent="0.3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 s="11">
        <v>1441153705</v>
      </c>
      <c r="J993">
        <v>1438561705</v>
      </c>
      <c r="K993" t="b">
        <v>0</v>
      </c>
      <c r="L993">
        <v>47</v>
      </c>
      <c r="M993" t="b">
        <v>1</v>
      </c>
      <c r="N993">
        <f>ROUND(E993/D993*100,0)</f>
        <v>122</v>
      </c>
      <c r="O993">
        <f>IFERROR(ROUND(E993/L993,2),0)</f>
        <v>129.36000000000001</v>
      </c>
      <c r="P993" s="12" t="s">
        <v>8266</v>
      </c>
      <c r="Q993" t="s">
        <v>8268</v>
      </c>
      <c r="R993" s="9">
        <f t="shared" si="50"/>
        <v>42219.019733796296</v>
      </c>
      <c r="S993" s="9">
        <f t="shared" si="51"/>
        <v>42249.019733796296</v>
      </c>
      <c r="T993">
        <f t="shared" si="52"/>
        <v>2015</v>
      </c>
    </row>
    <row r="994" spans="1:20" ht="58" x14ac:dyDescent="0.3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 s="11">
        <v>1347854700</v>
      </c>
      <c r="J994">
        <v>1343867524</v>
      </c>
      <c r="K994" t="b">
        <v>0</v>
      </c>
      <c r="L994">
        <v>75</v>
      </c>
      <c r="M994" t="b">
        <v>1</v>
      </c>
      <c r="N994">
        <f>ROUND(E994/D994*100,0)</f>
        <v>101</v>
      </c>
      <c r="O994">
        <f>IFERROR(ROUND(E994/L994,2),0)</f>
        <v>81.069999999999993</v>
      </c>
      <c r="P994" s="12" t="s">
        <v>8293</v>
      </c>
      <c r="Q994" t="s">
        <v>8297</v>
      </c>
      <c r="R994" s="9">
        <f t="shared" si="50"/>
        <v>41123.022268518522</v>
      </c>
      <c r="S994" s="9">
        <f t="shared" si="51"/>
        <v>41169.170138888891</v>
      </c>
      <c r="T994">
        <f t="shared" si="52"/>
        <v>2012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>
        <v>1312822732</v>
      </c>
      <c r="K995" t="b">
        <v>0</v>
      </c>
      <c r="L995">
        <v>55</v>
      </c>
      <c r="M995" t="b">
        <v>1</v>
      </c>
      <c r="N995">
        <f>ROUND(E995/D995*100,0)</f>
        <v>101</v>
      </c>
      <c r="O995">
        <f>IFERROR(ROUND(E995/L995,2),0)</f>
        <v>110.49</v>
      </c>
      <c r="P995" s="12" t="s">
        <v>8293</v>
      </c>
      <c r="Q995" t="s">
        <v>8294</v>
      </c>
      <c r="R995" s="9">
        <f t="shared" si="50"/>
        <v>40763.707546296297</v>
      </c>
      <c r="S995" s="9">
        <f t="shared" si="51"/>
        <v>40823.707546296297</v>
      </c>
      <c r="T995">
        <f t="shared" si="52"/>
        <v>2011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>ROUND(E996/D996*100,0)</f>
        <v>202</v>
      </c>
      <c r="O996">
        <f>IFERROR(ROUND(E996/L996,2),0)</f>
        <v>55.7</v>
      </c>
      <c r="P996" s="12" t="s">
        <v>8293</v>
      </c>
      <c r="Q996" t="s">
        <v>8297</v>
      </c>
      <c r="R996" s="9">
        <f t="shared" si="50"/>
        <v>41579.845509259263</v>
      </c>
      <c r="S996" s="9">
        <f t="shared" si="51"/>
        <v>41609.887175925927</v>
      </c>
      <c r="T996">
        <f t="shared" si="52"/>
        <v>2013</v>
      </c>
    </row>
    <row r="997" spans="1:20" ht="58" x14ac:dyDescent="0.35">
      <c r="A997">
        <v>1550</v>
      </c>
      <c r="B997" s="3" t="s">
        <v>1551</v>
      </c>
      <c r="C997" s="3" t="s">
        <v>5660</v>
      </c>
      <c r="D997" s="6">
        <v>750</v>
      </c>
      <c r="E997" s="8">
        <v>101</v>
      </c>
      <c r="F997" t="s">
        <v>8220</v>
      </c>
      <c r="G997" t="s">
        <v>8224</v>
      </c>
      <c r="H997" t="s">
        <v>8246</v>
      </c>
      <c r="I997" s="11">
        <v>1463050034</v>
      </c>
      <c r="J997">
        <v>1460458034</v>
      </c>
      <c r="K997" t="b">
        <v>0</v>
      </c>
      <c r="L997">
        <v>7</v>
      </c>
      <c r="M997" t="b">
        <v>0</v>
      </c>
      <c r="N997">
        <f>ROUND(E997/D997*100,0)</f>
        <v>13</v>
      </c>
      <c r="O997">
        <f>IFERROR(ROUND(E997/L997,2),0)</f>
        <v>14.43</v>
      </c>
      <c r="P997" s="12" t="s">
        <v>8282</v>
      </c>
      <c r="Q997" t="s">
        <v>8320</v>
      </c>
      <c r="R997" s="9">
        <f t="shared" si="50"/>
        <v>42472.449467592596</v>
      </c>
      <c r="S997" s="9">
        <f t="shared" si="51"/>
        <v>42502.449467592596</v>
      </c>
      <c r="T997">
        <f t="shared" si="52"/>
        <v>2016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>
        <v>1333550015</v>
      </c>
      <c r="K998" t="b">
        <v>0</v>
      </c>
      <c r="L998">
        <v>37</v>
      </c>
      <c r="M998" t="b">
        <v>1</v>
      </c>
      <c r="N998">
        <f>ROUND(E998/D998*100,0)</f>
        <v>121</v>
      </c>
      <c r="O998">
        <f>IFERROR(ROUND(E998/L998,2),0)</f>
        <v>163.78</v>
      </c>
      <c r="P998" s="12" t="s">
        <v>8293</v>
      </c>
      <c r="Q998" t="s">
        <v>8297</v>
      </c>
      <c r="R998" s="9">
        <f t="shared" si="50"/>
        <v>41003.60665509259</v>
      </c>
      <c r="S998" s="9">
        <f t="shared" si="51"/>
        <v>41057.165972222225</v>
      </c>
      <c r="T998">
        <f t="shared" si="52"/>
        <v>2012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>
        <v>1403051888</v>
      </c>
      <c r="K999" t="b">
        <v>0</v>
      </c>
      <c r="L999">
        <v>41</v>
      </c>
      <c r="M999" t="b">
        <v>1</v>
      </c>
      <c r="N999">
        <f>ROUND(E999/D999*100,0)</f>
        <v>101</v>
      </c>
      <c r="O999">
        <f>IFERROR(ROUND(E999/L999,2),0)</f>
        <v>147.71</v>
      </c>
      <c r="P999" s="12" t="s">
        <v>8290</v>
      </c>
      <c r="Q999" t="s">
        <v>8298</v>
      </c>
      <c r="R999" s="9">
        <f t="shared" si="50"/>
        <v>41808.02648148148</v>
      </c>
      <c r="S999" s="9">
        <f t="shared" si="51"/>
        <v>41833.582638888889</v>
      </c>
      <c r="T999">
        <f t="shared" si="52"/>
        <v>2014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>ROUND(E1000/D1000*100,0)</f>
        <v>121</v>
      </c>
      <c r="O1000">
        <f>IFERROR(ROUND(E1000/L1000,2),0)</f>
        <v>37.130000000000003</v>
      </c>
      <c r="P1000" s="12" t="s">
        <v>8293</v>
      </c>
      <c r="Q1000" t="s">
        <v>8294</v>
      </c>
      <c r="R1000" s="9">
        <f t="shared" si="50"/>
        <v>40050.643680555557</v>
      </c>
      <c r="S1000" s="9">
        <f t="shared" si="51"/>
        <v>40082.165972222225</v>
      </c>
      <c r="T1000">
        <f t="shared" si="52"/>
        <v>2009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>ROUND(E1001/D1001*100,0)</f>
        <v>101</v>
      </c>
      <c r="O1001">
        <f>IFERROR(ROUND(E1001/L1001,2),0)</f>
        <v>53.47</v>
      </c>
      <c r="P1001" s="12" t="s">
        <v>8293</v>
      </c>
      <c r="Q1001" t="s">
        <v>8294</v>
      </c>
      <c r="R1001" s="9">
        <f t="shared" si="50"/>
        <v>40502.815868055557</v>
      </c>
      <c r="S1001" s="9">
        <f t="shared" si="51"/>
        <v>40544.207638888889</v>
      </c>
      <c r="T1001">
        <f t="shared" si="52"/>
        <v>2010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>ROUND(E1002/D1002*100,0)</f>
        <v>101</v>
      </c>
      <c r="O1002">
        <f>IFERROR(ROUND(E1002/L1002,2),0)</f>
        <v>137.31</v>
      </c>
      <c r="P1002" s="12" t="s">
        <v>8293</v>
      </c>
      <c r="Q1002" t="s">
        <v>8297</v>
      </c>
      <c r="R1002" s="9">
        <f t="shared" si="50"/>
        <v>40747.012881944444</v>
      </c>
      <c r="S1002" s="9">
        <f t="shared" si="51"/>
        <v>40756.291666666664</v>
      </c>
      <c r="T1002">
        <f t="shared" si="52"/>
        <v>2011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>ROUND(E1003/D1003*100,0)</f>
        <v>109</v>
      </c>
      <c r="O1003">
        <f>IFERROR(ROUND(E1003/L1003,2),0)</f>
        <v>40.549999999999997</v>
      </c>
      <c r="P1003" s="12" t="s">
        <v>8293</v>
      </c>
      <c r="Q1003" t="s">
        <v>8297</v>
      </c>
      <c r="R1003" s="9">
        <f t="shared" si="50"/>
        <v>40833.200474537036</v>
      </c>
      <c r="S1003" s="9">
        <f t="shared" si="51"/>
        <v>40893.242141203707</v>
      </c>
      <c r="T1003">
        <f t="shared" si="52"/>
        <v>2011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>ROUND(E1004/D1004*100,0)</f>
        <v>503</v>
      </c>
      <c r="O1004">
        <f>IFERROR(ROUND(E1004/L1004,2),0)</f>
        <v>68.63</v>
      </c>
      <c r="P1004" s="12" t="s">
        <v>8285</v>
      </c>
      <c r="Q1004" t="s">
        <v>8286</v>
      </c>
      <c r="R1004" s="9">
        <f t="shared" si="50"/>
        <v>42467.788194444445</v>
      </c>
      <c r="S1004" s="9">
        <f t="shared" si="51"/>
        <v>42481.916666666672</v>
      </c>
      <c r="T1004">
        <f t="shared" si="52"/>
        <v>2016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>ROUND(E1005/D1005*100,0)</f>
        <v>121</v>
      </c>
      <c r="O1005">
        <f>IFERROR(ROUND(E1005/L1005,2),0)</f>
        <v>71.790000000000006</v>
      </c>
      <c r="P1005" s="12" t="s">
        <v>8266</v>
      </c>
      <c r="Q1005" t="s">
        <v>8268</v>
      </c>
      <c r="R1005" s="9">
        <f t="shared" si="50"/>
        <v>42238.13282407407</v>
      </c>
      <c r="S1005" s="9">
        <f t="shared" si="51"/>
        <v>42268.13282407407</v>
      </c>
      <c r="T1005">
        <f t="shared" si="52"/>
        <v>2015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>ROUND(E1006/D1006*100,0)</f>
        <v>126</v>
      </c>
      <c r="O1006">
        <f>IFERROR(ROUND(E1006/L1006,2),0)</f>
        <v>58.53</v>
      </c>
      <c r="P1006" s="12" t="s">
        <v>8282</v>
      </c>
      <c r="Q1006" t="s">
        <v>8283</v>
      </c>
      <c r="R1006" s="9">
        <f t="shared" si="50"/>
        <v>42089.477500000001</v>
      </c>
      <c r="S1006" s="9">
        <f t="shared" si="51"/>
        <v>42110.477500000001</v>
      </c>
      <c r="T1006">
        <f t="shared" si="52"/>
        <v>2015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>ROUND(E1007/D1007*100,0)</f>
        <v>100</v>
      </c>
      <c r="O1007">
        <f>IFERROR(ROUND(E1007/L1007,2),0)</f>
        <v>215.25</v>
      </c>
      <c r="P1007" s="12" t="s">
        <v>8266</v>
      </c>
      <c r="Q1007" t="s">
        <v>8269</v>
      </c>
      <c r="R1007" s="9">
        <f t="shared" si="50"/>
        <v>42016.981574074074</v>
      </c>
      <c r="S1007" s="9">
        <f t="shared" si="51"/>
        <v>42045.332638888889</v>
      </c>
      <c r="T1007">
        <f t="shared" si="52"/>
        <v>2015</v>
      </c>
    </row>
    <row r="1008" spans="1:20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1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>ROUND(E1008/D1008*100,0)</f>
        <v>121</v>
      </c>
      <c r="O1008">
        <f>IFERROR(ROUND(E1008/L1008,2),0)</f>
        <v>80.33</v>
      </c>
      <c r="P1008" s="12" t="s">
        <v>8290</v>
      </c>
      <c r="Q1008" t="s">
        <v>8298</v>
      </c>
      <c r="R1008" s="9">
        <f t="shared" si="50"/>
        <v>42572.778495370367</v>
      </c>
      <c r="S1008" s="9">
        <f t="shared" si="51"/>
        <v>42604.125</v>
      </c>
      <c r="T1008">
        <f t="shared" si="52"/>
        <v>2016</v>
      </c>
    </row>
    <row r="1009" spans="1:20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1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>ROUND(E1009/D1009*100,0)</f>
        <v>100</v>
      </c>
      <c r="O1009">
        <f>IFERROR(ROUND(E1009/L1009,2),0)</f>
        <v>89.93</v>
      </c>
      <c r="P1009" s="12" t="s">
        <v>8282</v>
      </c>
      <c r="Q1009" t="s">
        <v>8283</v>
      </c>
      <c r="R1009" s="9">
        <f t="shared" si="50"/>
        <v>42586.925636574073</v>
      </c>
      <c r="S1009" s="9">
        <f t="shared" si="51"/>
        <v>42609.165972222225</v>
      </c>
      <c r="T1009">
        <f t="shared" si="52"/>
        <v>2016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>ROUND(E1010/D1010*100,0)</f>
        <v>100</v>
      </c>
      <c r="O1010">
        <f>IFERROR(ROUND(E1010/L1010,2),0)</f>
        <v>188.13</v>
      </c>
      <c r="P1010" s="12" t="s">
        <v>8293</v>
      </c>
      <c r="Q1010" t="s">
        <v>8294</v>
      </c>
      <c r="R1010" s="9">
        <f t="shared" si="50"/>
        <v>40946.11383101852</v>
      </c>
      <c r="S1010" s="9">
        <f t="shared" si="51"/>
        <v>40976.11383101852</v>
      </c>
      <c r="T1010">
        <f t="shared" si="52"/>
        <v>2012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>ROUND(E1011/D1011*100,0)</f>
        <v>120</v>
      </c>
      <c r="O1011">
        <f>IFERROR(ROUND(E1011/L1011,2),0)</f>
        <v>34.01</v>
      </c>
      <c r="P1011" s="12" t="s">
        <v>8293</v>
      </c>
      <c r="Q1011" t="s">
        <v>8301</v>
      </c>
      <c r="R1011" s="9">
        <f t="shared" si="50"/>
        <v>42578.205972222218</v>
      </c>
      <c r="S1011" s="9">
        <f t="shared" si="51"/>
        <v>42618.165972222225</v>
      </c>
      <c r="T1011">
        <f t="shared" si="52"/>
        <v>2016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>ROUND(E1012/D1012*100,0)</f>
        <v>1</v>
      </c>
      <c r="O1012">
        <f>IFERROR(ROUND(E1012/L1012,2),0)</f>
        <v>859.86</v>
      </c>
      <c r="P1012" s="12" t="s">
        <v>8277</v>
      </c>
      <c r="Q1012" t="s">
        <v>8279</v>
      </c>
      <c r="R1012" s="9">
        <f t="shared" si="50"/>
        <v>42697.74927083333</v>
      </c>
      <c r="S1012" s="9">
        <f t="shared" si="51"/>
        <v>42727.74927083333</v>
      </c>
      <c r="T1012">
        <f t="shared" si="52"/>
        <v>2016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>ROUND(E1013/D1013*100,0)</f>
        <v>100</v>
      </c>
      <c r="O1013">
        <f>IFERROR(ROUND(E1013/L1013,2),0)</f>
        <v>127.81</v>
      </c>
      <c r="P1013" s="12" t="s">
        <v>8266</v>
      </c>
      <c r="Q1013" t="s">
        <v>8268</v>
      </c>
      <c r="R1013" s="9">
        <f t="shared" si="50"/>
        <v>42171.763414351852</v>
      </c>
      <c r="S1013" s="9">
        <f t="shared" si="51"/>
        <v>42211.763414351852</v>
      </c>
      <c r="T1013">
        <f t="shared" si="52"/>
        <v>2015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>ROUND(E1014/D1014*100,0)</f>
        <v>120</v>
      </c>
      <c r="O1014">
        <f>IFERROR(ROUND(E1014/L1014,2),0)</f>
        <v>46.88</v>
      </c>
      <c r="P1014" s="12" t="s">
        <v>8290</v>
      </c>
      <c r="Q1014" t="s">
        <v>8291</v>
      </c>
      <c r="R1014" s="9">
        <f t="shared" si="50"/>
        <v>41376.769050925926</v>
      </c>
      <c r="S1014" s="9">
        <f t="shared" si="51"/>
        <v>41395.000694444447</v>
      </c>
      <c r="T1014">
        <f t="shared" si="52"/>
        <v>2013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>ROUND(E1015/D1015*100,0)</f>
        <v>100</v>
      </c>
      <c r="O1015">
        <f>IFERROR(ROUND(E1015/L1015,2),0)</f>
        <v>93.76</v>
      </c>
      <c r="P1015" s="12" t="s">
        <v>8266</v>
      </c>
      <c r="Q1015" t="s">
        <v>8268</v>
      </c>
      <c r="R1015" s="9">
        <f t="shared" si="50"/>
        <v>42292.087592592594</v>
      </c>
      <c r="S1015" s="9">
        <f t="shared" si="51"/>
        <v>42329.125</v>
      </c>
      <c r="T1015">
        <f t="shared" si="52"/>
        <v>2015</v>
      </c>
    </row>
    <row r="1016" spans="1:20" ht="29" x14ac:dyDescent="0.3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 s="11">
        <v>1298699828</v>
      </c>
      <c r="J1016">
        <v>1294811828</v>
      </c>
      <c r="K1016" t="b">
        <v>1</v>
      </c>
      <c r="L1016">
        <v>145</v>
      </c>
      <c r="M1016" t="b">
        <v>1</v>
      </c>
      <c r="N1016">
        <f>ROUND(E1016/D1016*100,0)</f>
        <v>240</v>
      </c>
      <c r="O1016">
        <f>IFERROR(ROUND(E1016/L1016,2),0)</f>
        <v>41.38</v>
      </c>
      <c r="P1016" s="12" t="s">
        <v>8290</v>
      </c>
      <c r="Q1016" t="s">
        <v>8291</v>
      </c>
      <c r="R1016" s="9">
        <f t="shared" si="50"/>
        <v>40555.24800925926</v>
      </c>
      <c r="S1016" s="9">
        <f t="shared" si="51"/>
        <v>40600.24800925926</v>
      </c>
      <c r="T1016">
        <f t="shared" si="52"/>
        <v>2011</v>
      </c>
    </row>
    <row r="1017" spans="1:20" ht="43.5" x14ac:dyDescent="0.3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 s="11">
        <v>1461769107</v>
      </c>
      <c r="J1017">
        <v>1459177107</v>
      </c>
      <c r="K1017" t="b">
        <v>0</v>
      </c>
      <c r="L1017">
        <v>61</v>
      </c>
      <c r="M1017" t="b">
        <v>1</v>
      </c>
      <c r="N1017">
        <f>ROUND(E1017/D1017*100,0)</f>
        <v>120</v>
      </c>
      <c r="O1017">
        <f>IFERROR(ROUND(E1017/L1017,2),0)</f>
        <v>98.36</v>
      </c>
      <c r="P1017" s="12" t="s">
        <v>8290</v>
      </c>
      <c r="Q1017" t="s">
        <v>8298</v>
      </c>
      <c r="R1017" s="9">
        <f t="shared" si="50"/>
        <v>42457.623923611114</v>
      </c>
      <c r="S1017" s="9">
        <f t="shared" si="51"/>
        <v>42487.623923611114</v>
      </c>
      <c r="T1017">
        <f t="shared" si="52"/>
        <v>2016</v>
      </c>
    </row>
    <row r="1018" spans="1:20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1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>ROUND(E1018/D1018*100,0)</f>
        <v>100</v>
      </c>
      <c r="O1018">
        <f>IFERROR(ROUND(E1018/L1018,2),0)</f>
        <v>600</v>
      </c>
      <c r="P1018" s="12" t="s">
        <v>8293</v>
      </c>
      <c r="Q1018" t="s">
        <v>8294</v>
      </c>
      <c r="R1018" s="9">
        <f t="shared" si="50"/>
        <v>41327.996435185189</v>
      </c>
      <c r="S1018" s="9">
        <f t="shared" si="51"/>
        <v>41362.954768518517</v>
      </c>
      <c r="T1018">
        <f t="shared" si="52"/>
        <v>2013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1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>ROUND(E1019/D1019*100,0)</f>
        <v>100</v>
      </c>
      <c r="O1019">
        <f>IFERROR(ROUND(E1019/L1019,2),0)</f>
        <v>63.83</v>
      </c>
      <c r="P1019" s="12" t="s">
        <v>8266</v>
      </c>
      <c r="Q1019" t="s">
        <v>8268</v>
      </c>
      <c r="R1019" s="9">
        <f t="shared" si="50"/>
        <v>42060.683935185181</v>
      </c>
      <c r="S1019" s="9">
        <f t="shared" si="51"/>
        <v>42090.642268518524</v>
      </c>
      <c r="T1019">
        <f t="shared" si="52"/>
        <v>2015</v>
      </c>
    </row>
    <row r="1020" spans="1:20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1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>ROUND(E1020/D1020*100,0)</f>
        <v>100</v>
      </c>
      <c r="O1020">
        <f>IFERROR(ROUND(E1020/L1020,2),0)</f>
        <v>72.290000000000006</v>
      </c>
      <c r="P1020" s="12" t="s">
        <v>8266</v>
      </c>
      <c r="Q1020" t="s">
        <v>8268</v>
      </c>
      <c r="R1020" s="9">
        <f t="shared" si="50"/>
        <v>41809.860300925924</v>
      </c>
      <c r="S1020" s="9">
        <f t="shared" si="51"/>
        <v>41839.860300925924</v>
      </c>
      <c r="T1020">
        <f t="shared" si="52"/>
        <v>2014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>ROUND(E1021/D1021*100,0)</f>
        <v>102</v>
      </c>
      <c r="O1021">
        <f>IFERROR(ROUND(E1021/L1021,2),0)</f>
        <v>230.19</v>
      </c>
      <c r="P1021" s="12" t="s">
        <v>8280</v>
      </c>
      <c r="Q1021" t="s">
        <v>8299</v>
      </c>
      <c r="R1021" s="9">
        <f t="shared" si="50"/>
        <v>41963.506168981476</v>
      </c>
      <c r="S1021" s="9">
        <f t="shared" si="51"/>
        <v>41991.506168981476</v>
      </c>
      <c r="T1021">
        <f t="shared" si="52"/>
        <v>2014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>ROUND(E1022/D1022*100,0)</f>
        <v>119</v>
      </c>
      <c r="O1022">
        <f>IFERROR(ROUND(E1022/L1022,2),0)</f>
        <v>97.38</v>
      </c>
      <c r="P1022" s="12" t="s">
        <v>8266</v>
      </c>
      <c r="Q1022" t="s">
        <v>8268</v>
      </c>
      <c r="R1022" s="9">
        <f t="shared" si="50"/>
        <v>42766.805034722223</v>
      </c>
      <c r="S1022" s="9">
        <f t="shared" si="51"/>
        <v>42796.805034722223</v>
      </c>
      <c r="T1022">
        <f t="shared" si="52"/>
        <v>2017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>ROUND(E1023/D1023*100,0)</f>
        <v>148</v>
      </c>
      <c r="O1023">
        <f>IFERROR(ROUND(E1023/L1023,2),0)</f>
        <v>120.86</v>
      </c>
      <c r="P1023" s="12" t="s">
        <v>8277</v>
      </c>
      <c r="Q1023" t="s">
        <v>8278</v>
      </c>
      <c r="R1023" s="9">
        <f t="shared" si="50"/>
        <v>42472.73265046296</v>
      </c>
      <c r="S1023" s="9">
        <f t="shared" si="51"/>
        <v>42505.73265046296</v>
      </c>
      <c r="T1023">
        <f t="shared" si="52"/>
        <v>2016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>ROUND(E1024/D1024*100,0)</f>
        <v>118</v>
      </c>
      <c r="O1024">
        <f>IFERROR(ROUND(E1024/L1024,2),0)</f>
        <v>64.95</v>
      </c>
      <c r="P1024" s="12" t="s">
        <v>8290</v>
      </c>
      <c r="Q1024" t="s">
        <v>8291</v>
      </c>
      <c r="R1024" s="9">
        <f t="shared" si="50"/>
        <v>41010.620312500003</v>
      </c>
      <c r="S1024" s="9">
        <f t="shared" si="51"/>
        <v>41040.620312500003</v>
      </c>
      <c r="T1024">
        <f t="shared" si="52"/>
        <v>2012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>ROUND(E1025/D1025*100,0)</f>
        <v>169</v>
      </c>
      <c r="O1025">
        <f>IFERROR(ROUND(E1025/L1025,2),0)</f>
        <v>32.82</v>
      </c>
      <c r="P1025" s="12" t="s">
        <v>8285</v>
      </c>
      <c r="Q1025" t="s">
        <v>8286</v>
      </c>
      <c r="R1025" s="9">
        <f t="shared" si="50"/>
        <v>41336.703298611108</v>
      </c>
      <c r="S1025" s="9">
        <f t="shared" si="51"/>
        <v>41366.661631944444</v>
      </c>
      <c r="T1025">
        <f t="shared" si="52"/>
        <v>2013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>ROUND(E1026/D1026*100,0)</f>
        <v>148</v>
      </c>
      <c r="O1026">
        <f>IFERROR(ROUND(E1026/L1026,2),0)</f>
        <v>95.23</v>
      </c>
      <c r="P1026" s="12" t="s">
        <v>8290</v>
      </c>
      <c r="Q1026" t="s">
        <v>8291</v>
      </c>
      <c r="R1026" s="9">
        <f t="shared" si="50"/>
        <v>40967.081874999996</v>
      </c>
      <c r="S1026" s="9">
        <f t="shared" si="51"/>
        <v>41027.040208333332</v>
      </c>
      <c r="T1026">
        <f t="shared" si="52"/>
        <v>2012</v>
      </c>
    </row>
    <row r="1027" spans="1:20" ht="58" x14ac:dyDescent="0.35">
      <c r="A1027">
        <v>3908</v>
      </c>
      <c r="B1027" s="3" t="s">
        <v>3905</v>
      </c>
      <c r="C1027" s="3" t="s">
        <v>8016</v>
      </c>
      <c r="D1027" s="6">
        <v>750</v>
      </c>
      <c r="E1027" s="8">
        <v>65</v>
      </c>
      <c r="F1027" t="s">
        <v>8220</v>
      </c>
      <c r="G1027" t="s">
        <v>8223</v>
      </c>
      <c r="H1027" t="s">
        <v>8245</v>
      </c>
      <c r="I1027" s="11">
        <v>1406603696</v>
      </c>
      <c r="J1027">
        <v>1405307696</v>
      </c>
      <c r="K1027" t="b">
        <v>0</v>
      </c>
      <c r="L1027">
        <v>4</v>
      </c>
      <c r="M1027" t="b">
        <v>0</v>
      </c>
      <c r="N1027">
        <f>ROUND(E1027/D1027*100,0)</f>
        <v>9</v>
      </c>
      <c r="O1027">
        <f>IFERROR(ROUND(E1027/L1027,2),0)</f>
        <v>16.25</v>
      </c>
      <c r="P1027" s="12" t="s">
        <v>8266</v>
      </c>
      <c r="Q1027" t="s">
        <v>8268</v>
      </c>
      <c r="R1027" s="9">
        <f t="shared" ref="R1027:R1090" si="53">(((J1027/60)/60)/24)+DATE(1970,1,1)</f>
        <v>41834.135370370372</v>
      </c>
      <c r="S1027" s="9">
        <f t="shared" ref="S1027:S1090" si="54">(((I1027/60)/60)/24)+DATE(1970,1,1)</f>
        <v>41849.135370370372</v>
      </c>
      <c r="T1027">
        <f t="shared" si="52"/>
        <v>2014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>ROUND(E1028/D1028*100,0)</f>
        <v>12</v>
      </c>
      <c r="O1028">
        <f>IFERROR(ROUND(E1028/L1028,2),0)</f>
        <v>83.94</v>
      </c>
      <c r="P1028" s="12" t="s">
        <v>8277</v>
      </c>
      <c r="Q1028" t="s">
        <v>8284</v>
      </c>
      <c r="R1028" s="9">
        <f t="shared" si="53"/>
        <v>41771.651932870373</v>
      </c>
      <c r="S1028" s="9">
        <f t="shared" si="54"/>
        <v>41803.166666666664</v>
      </c>
      <c r="T1028">
        <f t="shared" si="52"/>
        <v>2014</v>
      </c>
    </row>
    <row r="1029" spans="1:20" ht="43.5" x14ac:dyDescent="0.35">
      <c r="A1029">
        <v>3922</v>
      </c>
      <c r="B1029" s="3" t="s">
        <v>3919</v>
      </c>
      <c r="C1029" s="3" t="s">
        <v>8030</v>
      </c>
      <c r="D1029" s="6">
        <v>750</v>
      </c>
      <c r="E1029" s="8">
        <v>61</v>
      </c>
      <c r="F1029" t="s">
        <v>8220</v>
      </c>
      <c r="G1029" t="s">
        <v>8223</v>
      </c>
      <c r="H1029" t="s">
        <v>8245</v>
      </c>
      <c r="I1029" s="11">
        <v>1425337200</v>
      </c>
      <c r="J1029">
        <v>1421432810</v>
      </c>
      <c r="K1029" t="b">
        <v>0</v>
      </c>
      <c r="L1029">
        <v>6</v>
      </c>
      <c r="M1029" t="b">
        <v>0</v>
      </c>
      <c r="N1029">
        <f>ROUND(E1029/D1029*100,0)</f>
        <v>8</v>
      </c>
      <c r="O1029">
        <f>IFERROR(ROUND(E1029/L1029,2),0)</f>
        <v>10.17</v>
      </c>
      <c r="P1029" s="12" t="s">
        <v>8266</v>
      </c>
      <c r="Q1029" t="s">
        <v>8268</v>
      </c>
      <c r="R1029" s="9">
        <f t="shared" si="53"/>
        <v>42020.768634259264</v>
      </c>
      <c r="S1029" s="9">
        <f t="shared" si="54"/>
        <v>42065.958333333328</v>
      </c>
      <c r="T1029">
        <f t="shared" si="52"/>
        <v>2015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>ROUND(E1030/D1030*100,0)</f>
        <v>108</v>
      </c>
      <c r="O1030">
        <f>IFERROR(ROUND(E1030/L1030,2),0)</f>
        <v>61.03</v>
      </c>
      <c r="P1030" s="12" t="s">
        <v>8293</v>
      </c>
      <c r="Q1030" t="s">
        <v>8295</v>
      </c>
      <c r="R1030" s="9">
        <f t="shared" si="53"/>
        <v>42514.666956018518</v>
      </c>
      <c r="S1030" s="9">
        <f t="shared" si="54"/>
        <v>42544.666956018518</v>
      </c>
      <c r="T1030">
        <f t="shared" si="52"/>
        <v>2016</v>
      </c>
    </row>
    <row r="1031" spans="1:20" ht="43.5" x14ac:dyDescent="0.35">
      <c r="A1031">
        <v>1558</v>
      </c>
      <c r="B1031" s="3" t="s">
        <v>1559</v>
      </c>
      <c r="C1031" s="3" t="s">
        <v>5668</v>
      </c>
      <c r="D1031" s="6">
        <v>750</v>
      </c>
      <c r="E1031" s="8">
        <v>35</v>
      </c>
      <c r="F1031" t="s">
        <v>8220</v>
      </c>
      <c r="G1031" t="s">
        <v>8224</v>
      </c>
      <c r="H1031" t="s">
        <v>8246</v>
      </c>
      <c r="I1031" s="11">
        <v>1440763920</v>
      </c>
      <c r="J1031">
        <v>1435656759</v>
      </c>
      <c r="K1031" t="b">
        <v>0</v>
      </c>
      <c r="L1031">
        <v>3</v>
      </c>
      <c r="M1031" t="b">
        <v>0</v>
      </c>
      <c r="N1031">
        <f>ROUND(E1031/D1031*100,0)</f>
        <v>5</v>
      </c>
      <c r="O1031">
        <f>IFERROR(ROUND(E1031/L1031,2),0)</f>
        <v>11.67</v>
      </c>
      <c r="P1031" s="12" t="s">
        <v>8282</v>
      </c>
      <c r="Q1031" t="s">
        <v>8320</v>
      </c>
      <c r="R1031" s="9">
        <f t="shared" si="53"/>
        <v>42185.397673611107</v>
      </c>
      <c r="S1031" s="9">
        <f t="shared" si="54"/>
        <v>42244.508333333331</v>
      </c>
      <c r="T1031">
        <f t="shared" si="52"/>
        <v>2015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>ROUND(E1032/D1032*100,0)</f>
        <v>106</v>
      </c>
      <c r="O1032">
        <f>IFERROR(ROUND(E1032/L1032,2),0)</f>
        <v>56.2</v>
      </c>
      <c r="P1032" s="12" t="s">
        <v>8266</v>
      </c>
      <c r="Q1032" t="s">
        <v>8268</v>
      </c>
      <c r="R1032" s="9">
        <f t="shared" si="53"/>
        <v>42196.028703703705</v>
      </c>
      <c r="S1032" s="9">
        <f t="shared" si="54"/>
        <v>42228</v>
      </c>
      <c r="T1032">
        <f t="shared" si="52"/>
        <v>2015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>ROUND(E1033/D1033*100,0)</f>
        <v>117</v>
      </c>
      <c r="O1033">
        <f>IFERROR(ROUND(E1033/L1033,2),0)</f>
        <v>44.86</v>
      </c>
      <c r="P1033" s="12" t="s">
        <v>8266</v>
      </c>
      <c r="Q1033" t="s">
        <v>8268</v>
      </c>
      <c r="R1033" s="9">
        <f t="shared" si="53"/>
        <v>42507.264699074076</v>
      </c>
      <c r="S1033" s="9">
        <f t="shared" si="54"/>
        <v>42538.666666666672</v>
      </c>
      <c r="T1033">
        <f t="shared" si="52"/>
        <v>2016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>ROUND(E1034/D1034*100,0)</f>
        <v>117</v>
      </c>
      <c r="O1034">
        <f>IFERROR(ROUND(E1034/L1034,2),0)</f>
        <v>60.74</v>
      </c>
      <c r="P1034" s="12" t="s">
        <v>8293</v>
      </c>
      <c r="Q1034" t="s">
        <v>8297</v>
      </c>
      <c r="R1034" s="9">
        <f t="shared" si="53"/>
        <v>41144.763379629629</v>
      </c>
      <c r="S1034" s="9">
        <f t="shared" si="54"/>
        <v>41174.763379629629</v>
      </c>
      <c r="T1034">
        <f t="shared" si="52"/>
        <v>2012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>ROUND(E1035/D1035*100,0)</f>
        <v>194</v>
      </c>
      <c r="O1035">
        <f>IFERROR(ROUND(E1035/L1035,2),0)</f>
        <v>36.630000000000003</v>
      </c>
      <c r="P1035" s="12" t="s">
        <v>8293</v>
      </c>
      <c r="Q1035" t="s">
        <v>8301</v>
      </c>
      <c r="R1035" s="9">
        <f t="shared" si="53"/>
        <v>41905.684629629628</v>
      </c>
      <c r="S1035" s="9">
        <f t="shared" si="54"/>
        <v>41944.207638888889</v>
      </c>
      <c r="T1035">
        <f t="shared" si="52"/>
        <v>2014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>ROUND(E1036/D1036*100,0)</f>
        <v>116</v>
      </c>
      <c r="O1036">
        <f>IFERROR(ROUND(E1036/L1036,2),0)</f>
        <v>73.58</v>
      </c>
      <c r="P1036" s="12" t="s">
        <v>8266</v>
      </c>
      <c r="Q1036" t="s">
        <v>8268</v>
      </c>
      <c r="R1036" s="9">
        <f t="shared" si="53"/>
        <v>42173.803217592591</v>
      </c>
      <c r="S1036" s="9">
        <f t="shared" si="54"/>
        <v>42203.290972222225</v>
      </c>
      <c r="T1036">
        <f t="shared" si="52"/>
        <v>2015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>ROUND(E1037/D1037*100,0)</f>
        <v>116</v>
      </c>
      <c r="O1037">
        <f>IFERROR(ROUND(E1037/L1037,2),0)</f>
        <v>414.29</v>
      </c>
      <c r="P1037" s="12" t="s">
        <v>8282</v>
      </c>
      <c r="Q1037" t="s">
        <v>8283</v>
      </c>
      <c r="R1037" s="9">
        <f t="shared" si="53"/>
        <v>42733.827349537038</v>
      </c>
      <c r="S1037" s="9">
        <f t="shared" si="54"/>
        <v>42763.811805555553</v>
      </c>
      <c r="T1037">
        <f t="shared" si="52"/>
        <v>2016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>ROUND(E1038/D1038*100,0)</f>
        <v>105</v>
      </c>
      <c r="O1038">
        <f>IFERROR(ROUND(E1038/L1038,2),0)</f>
        <v>65.58</v>
      </c>
      <c r="P1038" s="12" t="s">
        <v>8266</v>
      </c>
      <c r="Q1038" t="s">
        <v>8268</v>
      </c>
      <c r="R1038" s="9">
        <f t="shared" si="53"/>
        <v>42145.746689814812</v>
      </c>
      <c r="S1038" s="9">
        <f t="shared" si="54"/>
        <v>42175.746689814812</v>
      </c>
      <c r="T1038">
        <f t="shared" si="52"/>
        <v>2015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>ROUND(E1039/D1039*100,0)</f>
        <v>12</v>
      </c>
      <c r="O1039">
        <f>IFERROR(ROUND(E1039/L1039,2),0)</f>
        <v>127.93</v>
      </c>
      <c r="P1039" s="12" t="s">
        <v>8277</v>
      </c>
      <c r="Q1039" t="s">
        <v>8279</v>
      </c>
      <c r="R1039" s="9">
        <f t="shared" si="53"/>
        <v>42387.503229166665</v>
      </c>
      <c r="S1039" s="9">
        <f t="shared" si="54"/>
        <v>42417.503229166665</v>
      </c>
      <c r="T1039">
        <f t="shared" si="52"/>
        <v>2016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>ROUND(E1040/D1040*100,0)</f>
        <v>191</v>
      </c>
      <c r="O1040">
        <f>IFERROR(ROUND(E1040/L1040,2),0)</f>
        <v>358.69</v>
      </c>
      <c r="P1040" s="12" t="s">
        <v>8266</v>
      </c>
      <c r="Q1040" t="s">
        <v>8268</v>
      </c>
      <c r="R1040" s="9">
        <f t="shared" si="53"/>
        <v>41821.205636574072</v>
      </c>
      <c r="S1040" s="9">
        <f t="shared" si="54"/>
        <v>41852.290972222225</v>
      </c>
      <c r="T1040">
        <f t="shared" si="52"/>
        <v>2014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>ROUND(E1041/D1041*100,0)</f>
        <v>114</v>
      </c>
      <c r="O1041">
        <f>IFERROR(ROUND(E1041/L1041,2),0)</f>
        <v>63.48</v>
      </c>
      <c r="P1041" s="12" t="s">
        <v>8293</v>
      </c>
      <c r="Q1041" t="s">
        <v>8297</v>
      </c>
      <c r="R1041" s="9">
        <f t="shared" si="53"/>
        <v>42292.002893518518</v>
      </c>
      <c r="S1041" s="9">
        <f t="shared" si="54"/>
        <v>42322.044560185182</v>
      </c>
      <c r="T1041">
        <f t="shared" si="52"/>
        <v>2015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>ROUND(E1042/D1042*100,0)</f>
        <v>114</v>
      </c>
      <c r="O1042">
        <f>IFERROR(ROUND(E1042/L1042,2),0)</f>
        <v>82.61</v>
      </c>
      <c r="P1042" s="12" t="s">
        <v>8266</v>
      </c>
      <c r="Q1042" t="s">
        <v>8268</v>
      </c>
      <c r="R1042" s="9">
        <f t="shared" si="53"/>
        <v>41447.839722222219</v>
      </c>
      <c r="S1042" s="9">
        <f t="shared" si="54"/>
        <v>41477.839722222219</v>
      </c>
      <c r="T1042">
        <f t="shared" si="52"/>
        <v>2013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>ROUND(E1043/D1043*100,0)</f>
        <v>114</v>
      </c>
      <c r="O1043">
        <f>IFERROR(ROUND(E1043/L1043,2),0)</f>
        <v>80.23</v>
      </c>
      <c r="P1043" s="12" t="s">
        <v>8266</v>
      </c>
      <c r="Q1043" t="s">
        <v>8268</v>
      </c>
      <c r="R1043" s="9">
        <f t="shared" si="53"/>
        <v>42042.197824074072</v>
      </c>
      <c r="S1043" s="9">
        <f t="shared" si="54"/>
        <v>42072.156157407408</v>
      </c>
      <c r="T1043">
        <f t="shared" si="52"/>
        <v>2015</v>
      </c>
    </row>
    <row r="1044" spans="1:20" ht="29" x14ac:dyDescent="0.35">
      <c r="A1044">
        <v>1073</v>
      </c>
      <c r="B1044" s="3" t="s">
        <v>1074</v>
      </c>
      <c r="C1044" s="3" t="s">
        <v>5183</v>
      </c>
      <c r="D1044" s="6">
        <v>750</v>
      </c>
      <c r="E1044" s="8">
        <v>10</v>
      </c>
      <c r="F1044" t="s">
        <v>8220</v>
      </c>
      <c r="G1044" t="s">
        <v>8223</v>
      </c>
      <c r="H1044" t="s">
        <v>8245</v>
      </c>
      <c r="I1044" s="11">
        <v>1318806541</v>
      </c>
      <c r="J1044">
        <v>1316214541</v>
      </c>
      <c r="K1044" t="b">
        <v>0</v>
      </c>
      <c r="L1044">
        <v>1</v>
      </c>
      <c r="M1044" t="b">
        <v>0</v>
      </c>
      <c r="N1044">
        <f>ROUND(E1044/D1044*100,0)</f>
        <v>1</v>
      </c>
      <c r="O1044">
        <f>IFERROR(ROUND(E1044/L1044,2),0)</f>
        <v>10</v>
      </c>
      <c r="P1044" s="12" t="s">
        <v>8285</v>
      </c>
      <c r="Q1044" t="s">
        <v>8300</v>
      </c>
      <c r="R1044" s="9">
        <f t="shared" si="53"/>
        <v>40802.964594907404</v>
      </c>
      <c r="S1044" s="9">
        <f t="shared" si="54"/>
        <v>40832.964594907404</v>
      </c>
      <c r="T1044">
        <f t="shared" ref="T1044:T1107" si="55">YEAR(R1044)</f>
        <v>2011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>ROUND(E1045/D1045*100,0)</f>
        <v>113</v>
      </c>
      <c r="O1045">
        <f>IFERROR(ROUND(E1045/L1045,2),0)</f>
        <v>83.43</v>
      </c>
      <c r="P1045" s="12" t="s">
        <v>8266</v>
      </c>
      <c r="Q1045" t="s">
        <v>8268</v>
      </c>
      <c r="R1045" s="9">
        <f t="shared" si="53"/>
        <v>41866.025347222225</v>
      </c>
      <c r="S1045" s="9">
        <f t="shared" si="54"/>
        <v>41883.665972222225</v>
      </c>
      <c r="T1045">
        <f t="shared" si="55"/>
        <v>2014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>ROUND(E1046/D1046*100,0)</f>
        <v>113</v>
      </c>
      <c r="O1046">
        <f>IFERROR(ROUND(E1046/L1046,2),0)</f>
        <v>107</v>
      </c>
      <c r="P1046" s="12" t="s">
        <v>8266</v>
      </c>
      <c r="Q1046" t="s">
        <v>8268</v>
      </c>
      <c r="R1046" s="9">
        <f t="shared" si="53"/>
        <v>42016.050451388888</v>
      </c>
      <c r="S1046" s="9">
        <f t="shared" si="54"/>
        <v>42046.708333333328</v>
      </c>
      <c r="T1046">
        <f t="shared" si="55"/>
        <v>2015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>ROUND(E1047/D1047*100,0)</f>
        <v>378</v>
      </c>
      <c r="O1047">
        <f>IFERROR(ROUND(E1047/L1047,2),0)</f>
        <v>40.76</v>
      </c>
      <c r="P1047" s="12" t="s">
        <v>8280</v>
      </c>
      <c r="Q1047" t="s">
        <v>8299</v>
      </c>
      <c r="R1047" s="9">
        <f t="shared" si="53"/>
        <v>42522.789803240739</v>
      </c>
      <c r="S1047" s="9">
        <f t="shared" si="54"/>
        <v>42551.789803240739</v>
      </c>
      <c r="T1047">
        <f t="shared" si="55"/>
        <v>2016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>ROUND(E1048/D1048*100,0)</f>
        <v>113</v>
      </c>
      <c r="O1048">
        <f>IFERROR(ROUND(E1048/L1048,2),0)</f>
        <v>68.25</v>
      </c>
      <c r="P1048" s="12" t="s">
        <v>8266</v>
      </c>
      <c r="Q1048" t="s">
        <v>8268</v>
      </c>
      <c r="R1048" s="9">
        <f t="shared" si="53"/>
        <v>42054.74418981481</v>
      </c>
      <c r="S1048" s="9">
        <f t="shared" si="54"/>
        <v>42100.166666666672</v>
      </c>
      <c r="T1048">
        <f t="shared" si="55"/>
        <v>2015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>ROUND(E1049/D1049*100,0)</f>
        <v>142</v>
      </c>
      <c r="O1049">
        <f>IFERROR(ROUND(E1049/L1049,2),0)</f>
        <v>115.51</v>
      </c>
      <c r="P1049" s="12" t="s">
        <v>8290</v>
      </c>
      <c r="Q1049" t="s">
        <v>8291</v>
      </c>
      <c r="R1049" s="9">
        <f t="shared" si="53"/>
        <v>42367.719814814816</v>
      </c>
      <c r="S1049" s="9">
        <f t="shared" si="54"/>
        <v>42392.719814814816</v>
      </c>
      <c r="T1049">
        <f t="shared" si="55"/>
        <v>2015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>ROUND(E1050/D1050*100,0)</f>
        <v>103</v>
      </c>
      <c r="O1050">
        <f>IFERROR(ROUND(E1050/L1050,2),0)</f>
        <v>47.13</v>
      </c>
      <c r="P1050" s="12" t="s">
        <v>8282</v>
      </c>
      <c r="Q1050" t="s">
        <v>8283</v>
      </c>
      <c r="R1050" s="9">
        <f t="shared" si="53"/>
        <v>42571.167465277773</v>
      </c>
      <c r="S1050" s="9">
        <f t="shared" si="54"/>
        <v>42611.167465277773</v>
      </c>
      <c r="T1050">
        <f t="shared" si="55"/>
        <v>2016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>ROUND(E1051/D1051*100,0)</f>
        <v>113</v>
      </c>
      <c r="O1051">
        <f>IFERROR(ROUND(E1051/L1051,2),0)</f>
        <v>144.91</v>
      </c>
      <c r="P1051" s="12" t="s">
        <v>8290</v>
      </c>
      <c r="Q1051" t="s">
        <v>8308</v>
      </c>
      <c r="R1051" s="9">
        <f t="shared" si="53"/>
        <v>40723.053657407407</v>
      </c>
      <c r="S1051" s="9">
        <f t="shared" si="54"/>
        <v>40753.053657407407</v>
      </c>
      <c r="T1051">
        <f t="shared" si="55"/>
        <v>2011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>ROUND(E1052/D1052*100,0)</f>
        <v>103</v>
      </c>
      <c r="O1052">
        <f>IFERROR(ROUND(E1052/L1052,2),0)</f>
        <v>68.010000000000005</v>
      </c>
      <c r="P1052" s="12" t="s">
        <v>8293</v>
      </c>
      <c r="Q1052" t="s">
        <v>8297</v>
      </c>
      <c r="R1052" s="9">
        <f t="shared" si="53"/>
        <v>42515.71775462963</v>
      </c>
      <c r="S1052" s="9">
        <f t="shared" si="54"/>
        <v>42546.165972222225</v>
      </c>
      <c r="T1052">
        <f t="shared" si="55"/>
        <v>2016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>ROUND(E1053/D1053*100,0)</f>
        <v>113</v>
      </c>
      <c r="O1053">
        <f>IFERROR(ROUND(E1053/L1053,2),0)</f>
        <v>78.260000000000005</v>
      </c>
      <c r="P1053" s="12" t="s">
        <v>8266</v>
      </c>
      <c r="Q1053" t="s">
        <v>8268</v>
      </c>
      <c r="R1053" s="9">
        <f t="shared" si="53"/>
        <v>41753.635775462964</v>
      </c>
      <c r="S1053" s="9">
        <f t="shared" si="54"/>
        <v>41783.875</v>
      </c>
      <c r="T1053">
        <f t="shared" si="55"/>
        <v>2014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>ROUND(E1054/D1054*100,0)</f>
        <v>113</v>
      </c>
      <c r="O1054">
        <f>IFERROR(ROUND(E1054/L1054,2),0)</f>
        <v>110.47</v>
      </c>
      <c r="P1054" s="12" t="s">
        <v>8290</v>
      </c>
      <c r="Q1054" t="s">
        <v>8291</v>
      </c>
      <c r="R1054" s="9">
        <f t="shared" si="53"/>
        <v>40123.83829861111</v>
      </c>
      <c r="S1054" s="9">
        <f t="shared" si="54"/>
        <v>40211.332638888889</v>
      </c>
      <c r="T1054">
        <f t="shared" si="55"/>
        <v>2009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>ROUND(E1055/D1055*100,0)</f>
        <v>102</v>
      </c>
      <c r="O1055">
        <f>IFERROR(ROUND(E1055/L1055,2),0)</f>
        <v>66.150000000000006</v>
      </c>
      <c r="P1055" s="12" t="s">
        <v>8266</v>
      </c>
      <c r="Q1055" t="s">
        <v>8268</v>
      </c>
      <c r="R1055" s="9">
        <f t="shared" si="53"/>
        <v>41829.599791666667</v>
      </c>
      <c r="S1055" s="9">
        <f t="shared" si="54"/>
        <v>41889.599791666667</v>
      </c>
      <c r="T1055">
        <f t="shared" si="55"/>
        <v>2014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>ROUND(E1056/D1056*100,0)</f>
        <v>19</v>
      </c>
      <c r="O1056">
        <f>IFERROR(ROUND(E1056/L1056,2),0)</f>
        <v>95.28</v>
      </c>
      <c r="P1056" s="12" t="s">
        <v>8277</v>
      </c>
      <c r="Q1056" t="s">
        <v>8284</v>
      </c>
      <c r="R1056" s="9">
        <f t="shared" si="53"/>
        <v>42551.928854166668</v>
      </c>
      <c r="S1056" s="9">
        <f t="shared" si="54"/>
        <v>42585.0625</v>
      </c>
      <c r="T1056">
        <f t="shared" si="55"/>
        <v>2016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>ROUND(E1057/D1057*100,0)</f>
        <v>107</v>
      </c>
      <c r="O1057">
        <f>IFERROR(ROUND(E1057/L1057,2),0)</f>
        <v>70.209999999999994</v>
      </c>
      <c r="P1057" s="12" t="s">
        <v>8293</v>
      </c>
      <c r="Q1057" t="s">
        <v>8294</v>
      </c>
      <c r="R1057" s="9">
        <f t="shared" si="53"/>
        <v>40911.809872685182</v>
      </c>
      <c r="S1057" s="9">
        <f t="shared" si="54"/>
        <v>40932.809872685182</v>
      </c>
      <c r="T1057">
        <f t="shared" si="55"/>
        <v>2012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>ROUND(E1058/D1058*100,0)</f>
        <v>112</v>
      </c>
      <c r="O1058">
        <f>IFERROR(ROUND(E1058/L1058,2),0)</f>
        <v>69.19</v>
      </c>
      <c r="P1058" s="12" t="s">
        <v>8266</v>
      </c>
      <c r="Q1058" t="s">
        <v>8268</v>
      </c>
      <c r="R1058" s="9">
        <f t="shared" si="53"/>
        <v>42762.942430555559</v>
      </c>
      <c r="S1058" s="9">
        <f t="shared" si="54"/>
        <v>42794.208333333328</v>
      </c>
      <c r="T1058">
        <f t="shared" si="55"/>
        <v>2017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>ROUND(E1059/D1059*100,0)</f>
        <v>102</v>
      </c>
      <c r="O1059">
        <f>IFERROR(ROUND(E1059/L1059,2),0)</f>
        <v>62.92</v>
      </c>
      <c r="P1059" s="12" t="s">
        <v>8266</v>
      </c>
      <c r="Q1059" t="s">
        <v>8268</v>
      </c>
      <c r="R1059" s="9">
        <f t="shared" si="53"/>
        <v>41026.953055555554</v>
      </c>
      <c r="S1059" s="9">
        <f t="shared" si="54"/>
        <v>41061.953055555554</v>
      </c>
      <c r="T1059">
        <f t="shared" si="55"/>
        <v>2012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>ROUND(E1060/D1060*100,0)</f>
        <v>160</v>
      </c>
      <c r="O1060">
        <f>IFERROR(ROUND(E1060/L1060,2),0)</f>
        <v>109.78</v>
      </c>
      <c r="P1060" s="12" t="s">
        <v>8290</v>
      </c>
      <c r="Q1060" t="s">
        <v>8298</v>
      </c>
      <c r="R1060" s="9">
        <f t="shared" si="53"/>
        <v>42508.677187499998</v>
      </c>
      <c r="S1060" s="9">
        <f t="shared" si="54"/>
        <v>42544.852083333331</v>
      </c>
      <c r="T1060">
        <f t="shared" si="55"/>
        <v>2016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>ROUND(E1061/D1061*100,0)</f>
        <v>112</v>
      </c>
      <c r="O1061">
        <f>IFERROR(ROUND(E1061/L1061,2),0)</f>
        <v>53.19</v>
      </c>
      <c r="P1061" s="12" t="s">
        <v>8280</v>
      </c>
      <c r="Q1061" t="s">
        <v>8299</v>
      </c>
      <c r="R1061" s="9">
        <f t="shared" si="53"/>
        <v>42639.421493055561</v>
      </c>
      <c r="S1061" s="9">
        <f t="shared" si="54"/>
        <v>42659.458333333328</v>
      </c>
      <c r="T1061">
        <f t="shared" si="55"/>
        <v>2016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>ROUND(E1062/D1062*100,0)</f>
        <v>101</v>
      </c>
      <c r="O1062">
        <f>IFERROR(ROUND(E1062/L1062,2),0)</f>
        <v>113.88</v>
      </c>
      <c r="P1062" s="12" t="s">
        <v>8293</v>
      </c>
      <c r="Q1062" t="s">
        <v>8297</v>
      </c>
      <c r="R1062" s="9">
        <f t="shared" si="53"/>
        <v>40973.038541666669</v>
      </c>
      <c r="S1062" s="9">
        <f t="shared" si="54"/>
        <v>40993.996874999997</v>
      </c>
      <c r="T1062">
        <f t="shared" si="55"/>
        <v>2012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>ROUND(E1063/D1063*100,0)</f>
        <v>279</v>
      </c>
      <c r="O1063">
        <f>IFERROR(ROUND(E1063/L1063,2),0)</f>
        <v>23.52</v>
      </c>
      <c r="P1063" s="12" t="s">
        <v>8277</v>
      </c>
      <c r="Q1063" t="s">
        <v>8279</v>
      </c>
      <c r="R1063" s="9">
        <f t="shared" si="53"/>
        <v>42564.026319444441</v>
      </c>
      <c r="S1063" s="9">
        <f t="shared" si="54"/>
        <v>42594.026319444441</v>
      </c>
      <c r="T1063">
        <f t="shared" si="55"/>
        <v>2016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>ROUND(E1064/D1064*100,0)</f>
        <v>111</v>
      </c>
      <c r="O1064">
        <f>IFERROR(ROUND(E1064/L1064,2),0)</f>
        <v>50.18</v>
      </c>
      <c r="P1064" s="12" t="s">
        <v>8290</v>
      </c>
      <c r="Q1064" t="s">
        <v>8291</v>
      </c>
      <c r="R1064" s="9">
        <f t="shared" si="53"/>
        <v>40809.15252314815</v>
      </c>
      <c r="S1064" s="9">
        <f t="shared" si="54"/>
        <v>40854.194189814814</v>
      </c>
      <c r="T1064">
        <f t="shared" si="55"/>
        <v>2011</v>
      </c>
    </row>
    <row r="1065" spans="1:20" ht="43.5" x14ac:dyDescent="0.35">
      <c r="A1065">
        <v>2901</v>
      </c>
      <c r="B1065" s="3" t="s">
        <v>2901</v>
      </c>
      <c r="C1065" s="3" t="s">
        <v>7011</v>
      </c>
      <c r="D1065" s="6">
        <v>750</v>
      </c>
      <c r="E1065" s="8">
        <v>6</v>
      </c>
      <c r="F1065" t="s">
        <v>8220</v>
      </c>
      <c r="G1065" t="s">
        <v>8223</v>
      </c>
      <c r="H1065" t="s">
        <v>8245</v>
      </c>
      <c r="I1065" s="11">
        <v>1423345339</v>
      </c>
      <c r="J1065">
        <v>1418161339</v>
      </c>
      <c r="K1065" t="b">
        <v>0</v>
      </c>
      <c r="L1065">
        <v>2</v>
      </c>
      <c r="M1065" t="b">
        <v>0</v>
      </c>
      <c r="N1065">
        <f>ROUND(E1065/D1065*100,0)</f>
        <v>1</v>
      </c>
      <c r="O1065">
        <f>IFERROR(ROUND(E1065/L1065,2),0)</f>
        <v>3</v>
      </c>
      <c r="P1065" s="12" t="s">
        <v>8266</v>
      </c>
      <c r="Q1065" t="s">
        <v>8268</v>
      </c>
      <c r="R1065" s="9">
        <f t="shared" si="53"/>
        <v>41982.904386574075</v>
      </c>
      <c r="S1065" s="9">
        <f t="shared" si="54"/>
        <v>42042.904386574075</v>
      </c>
      <c r="T1065">
        <f t="shared" si="55"/>
        <v>2014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>ROUND(E1066/D1066*100,0)</f>
        <v>111</v>
      </c>
      <c r="O1066">
        <f>IFERROR(ROUND(E1066/L1066,2),0)</f>
        <v>95.78</v>
      </c>
      <c r="P1066" s="12" t="s">
        <v>8290</v>
      </c>
      <c r="Q1066" t="s">
        <v>8291</v>
      </c>
      <c r="R1066" s="9">
        <f t="shared" si="53"/>
        <v>40267.245717592588</v>
      </c>
      <c r="S1066" s="9">
        <f t="shared" si="54"/>
        <v>40308.844444444447</v>
      </c>
      <c r="T1066">
        <f t="shared" si="55"/>
        <v>2010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>ROUND(E1067/D1067*100,0)</f>
        <v>111</v>
      </c>
      <c r="O1067">
        <f>IFERROR(ROUND(E1067/L1067,2),0)</f>
        <v>554</v>
      </c>
      <c r="P1067" s="12" t="s">
        <v>8293</v>
      </c>
      <c r="Q1067" t="s">
        <v>8303</v>
      </c>
      <c r="R1067" s="9">
        <f t="shared" si="53"/>
        <v>41521.617361111108</v>
      </c>
      <c r="S1067" s="9">
        <f t="shared" si="54"/>
        <v>41535.617361111108</v>
      </c>
      <c r="T1067">
        <f t="shared" si="55"/>
        <v>2013</v>
      </c>
    </row>
    <row r="1068" spans="1:20" ht="29" x14ac:dyDescent="0.3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 s="11">
        <v>1439317900</v>
      </c>
      <c r="J1068">
        <v>1436725900</v>
      </c>
      <c r="K1068" t="b">
        <v>0</v>
      </c>
      <c r="L1068">
        <v>115</v>
      </c>
      <c r="M1068" t="b">
        <v>1</v>
      </c>
      <c r="N1068">
        <f>ROUND(E1068/D1068*100,0)</f>
        <v>120</v>
      </c>
      <c r="O1068">
        <f>IFERROR(ROUND(E1068/L1068,2),0)</f>
        <v>48.13</v>
      </c>
      <c r="P1068" s="12" t="s">
        <v>8285</v>
      </c>
      <c r="Q1068" t="s">
        <v>8286</v>
      </c>
      <c r="R1068" s="9">
        <f t="shared" si="53"/>
        <v>42197.771990740745</v>
      </c>
      <c r="S1068" s="9">
        <f t="shared" si="54"/>
        <v>42227.771990740745</v>
      </c>
      <c r="T1068">
        <f t="shared" si="55"/>
        <v>2015</v>
      </c>
    </row>
    <row r="1069" spans="1:20" ht="43.5" x14ac:dyDescent="0.3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 s="11">
        <v>1434342894</v>
      </c>
      <c r="J1069">
        <v>1432269294</v>
      </c>
      <c r="K1069" t="b">
        <v>0</v>
      </c>
      <c r="L1069">
        <v>87</v>
      </c>
      <c r="M1069" t="b">
        <v>1</v>
      </c>
      <c r="N1069">
        <f>ROUND(E1069/D1069*100,0)</f>
        <v>111</v>
      </c>
      <c r="O1069">
        <f>IFERROR(ROUND(E1069/L1069,2),0)</f>
        <v>63.62</v>
      </c>
      <c r="P1069" s="12" t="s">
        <v>8293</v>
      </c>
      <c r="Q1069" t="s">
        <v>8297</v>
      </c>
      <c r="R1069" s="9">
        <f t="shared" si="53"/>
        <v>42146.190902777773</v>
      </c>
      <c r="S1069" s="9">
        <f t="shared" si="54"/>
        <v>42170.190902777773</v>
      </c>
      <c r="T1069">
        <f t="shared" si="55"/>
        <v>2015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>ROUND(E1070/D1070*100,0)</f>
        <v>111</v>
      </c>
      <c r="O1070">
        <f>IFERROR(ROUND(E1070/L1070,2),0)</f>
        <v>40.630000000000003</v>
      </c>
      <c r="P1070" s="12" t="s">
        <v>8266</v>
      </c>
      <c r="Q1070" t="s">
        <v>8268</v>
      </c>
      <c r="R1070" s="9">
        <f t="shared" si="53"/>
        <v>42401.806562500002</v>
      </c>
      <c r="S1070" s="9">
        <f t="shared" si="54"/>
        <v>42431.806562500002</v>
      </c>
      <c r="T1070">
        <f t="shared" si="55"/>
        <v>2016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>ROUND(E1071/D1071*100,0)</f>
        <v>100</v>
      </c>
      <c r="O1071">
        <f>IFERROR(ROUND(E1071/L1071,2),0)</f>
        <v>69.819999999999993</v>
      </c>
      <c r="P1071" s="12" t="s">
        <v>8266</v>
      </c>
      <c r="Q1071" t="s">
        <v>8268</v>
      </c>
      <c r="R1071" s="9">
        <f t="shared" si="53"/>
        <v>42466.558796296296</v>
      </c>
      <c r="S1071" s="9">
        <f t="shared" si="54"/>
        <v>42490.165972222225</v>
      </c>
      <c r="T1071">
        <f t="shared" si="55"/>
        <v>2016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>ROUND(E1072/D1072*100,0)</f>
        <v>110</v>
      </c>
      <c r="O1072">
        <f>IFERROR(ROUND(E1072/L1072,2),0)</f>
        <v>166.97</v>
      </c>
      <c r="P1072" s="12" t="s">
        <v>8266</v>
      </c>
      <c r="Q1072" t="s">
        <v>8269</v>
      </c>
      <c r="R1072" s="9">
        <f t="shared" si="53"/>
        <v>42682.616967592592</v>
      </c>
      <c r="S1072" s="9">
        <f t="shared" si="54"/>
        <v>42703.25</v>
      </c>
      <c r="T1072">
        <f t="shared" si="55"/>
        <v>2016</v>
      </c>
    </row>
    <row r="1073" spans="1:20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1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>ROUND(E1073/D1073*100,0)</f>
        <v>220</v>
      </c>
      <c r="O1073">
        <f>IFERROR(ROUND(E1073/L1073,2),0)</f>
        <v>37.479999999999997</v>
      </c>
      <c r="P1073" s="12" t="s">
        <v>8285</v>
      </c>
      <c r="Q1073" t="s">
        <v>8286</v>
      </c>
      <c r="R1073" s="9">
        <f t="shared" si="53"/>
        <v>42781.549097222218</v>
      </c>
      <c r="S1073" s="9">
        <f t="shared" si="54"/>
        <v>42806.507430555561</v>
      </c>
      <c r="T1073">
        <f t="shared" si="55"/>
        <v>2017</v>
      </c>
    </row>
    <row r="1074" spans="1:20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1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>ROUND(E1074/D1074*100,0)</f>
        <v>110</v>
      </c>
      <c r="O1074">
        <f>IFERROR(ROUND(E1074/L1074,2),0)</f>
        <v>68.86</v>
      </c>
      <c r="P1074" s="12" t="s">
        <v>8288</v>
      </c>
      <c r="Q1074" t="s">
        <v>8289</v>
      </c>
      <c r="R1074" s="9">
        <f t="shared" si="53"/>
        <v>42495.871736111112</v>
      </c>
      <c r="S1074" s="9">
        <f t="shared" si="54"/>
        <v>42530.791666666672</v>
      </c>
      <c r="T1074">
        <f t="shared" si="55"/>
        <v>2016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>ROUND(E1075/D1075*100,0)</f>
        <v>100</v>
      </c>
      <c r="O1075">
        <f>IFERROR(ROUND(E1075/L1075,2),0)</f>
        <v>125.09</v>
      </c>
      <c r="P1075" s="12" t="s">
        <v>8266</v>
      </c>
      <c r="Q1075" t="s">
        <v>8268</v>
      </c>
      <c r="R1075" s="9">
        <f t="shared" si="53"/>
        <v>42193.771481481483</v>
      </c>
      <c r="S1075" s="9">
        <f t="shared" si="54"/>
        <v>42212.957638888889</v>
      </c>
      <c r="T1075">
        <f t="shared" si="55"/>
        <v>2015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>ROUND(E1076/D1076*100,0)</f>
        <v>110</v>
      </c>
      <c r="O1076">
        <f>IFERROR(ROUND(E1076/L1076,2),0)</f>
        <v>72.38</v>
      </c>
      <c r="P1076" s="12" t="s">
        <v>8266</v>
      </c>
      <c r="Q1076" t="s">
        <v>8268</v>
      </c>
      <c r="R1076" s="9">
        <f t="shared" si="53"/>
        <v>42329.838159722218</v>
      </c>
      <c r="S1076" s="9">
        <f t="shared" si="54"/>
        <v>42388.957638888889</v>
      </c>
      <c r="T1076">
        <f t="shared" si="55"/>
        <v>2015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>ROUND(E1077/D1077*100,0)</f>
        <v>100</v>
      </c>
      <c r="O1077">
        <f>IFERROR(ROUND(E1077/L1077,2),0)</f>
        <v>305.56</v>
      </c>
      <c r="P1077" s="12" t="s">
        <v>8293</v>
      </c>
      <c r="Q1077" t="s">
        <v>8297</v>
      </c>
      <c r="R1077" s="9">
        <f t="shared" si="53"/>
        <v>40730.105625000004</v>
      </c>
      <c r="S1077" s="9">
        <f t="shared" si="54"/>
        <v>40747.165972222225</v>
      </c>
      <c r="T1077">
        <f t="shared" si="55"/>
        <v>2011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>ROUND(E1078/D1078*100,0)</f>
        <v>137</v>
      </c>
      <c r="O1078">
        <f>IFERROR(ROUND(E1078/L1078,2),0)</f>
        <v>69.569999999999993</v>
      </c>
      <c r="P1078" s="12" t="s">
        <v>8285</v>
      </c>
      <c r="Q1078" t="s">
        <v>8286</v>
      </c>
      <c r="R1078" s="9">
        <f t="shared" si="53"/>
        <v>42774.621712962966</v>
      </c>
      <c r="S1078" s="9">
        <f t="shared" si="54"/>
        <v>42804.621712962966</v>
      </c>
      <c r="T1078">
        <f t="shared" si="55"/>
        <v>2017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>ROUND(E1079/D1079*100,0)</f>
        <v>110</v>
      </c>
      <c r="O1079">
        <f>IFERROR(ROUND(E1079/L1079,2),0)</f>
        <v>50.75</v>
      </c>
      <c r="P1079" s="12" t="s">
        <v>8266</v>
      </c>
      <c r="Q1079" t="s">
        <v>8268</v>
      </c>
      <c r="R1079" s="9">
        <f t="shared" si="53"/>
        <v>42061.212488425925</v>
      </c>
      <c r="S1079" s="9">
        <f t="shared" si="54"/>
        <v>42089.166666666672</v>
      </c>
      <c r="T1079">
        <f t="shared" si="55"/>
        <v>2015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>ROUND(E1080/D1080*100,0)</f>
        <v>110</v>
      </c>
      <c r="O1080">
        <f>IFERROR(ROUND(E1080/L1080,2),0)</f>
        <v>91.3</v>
      </c>
      <c r="P1080" s="12" t="s">
        <v>8266</v>
      </c>
      <c r="Q1080" t="s">
        <v>8268</v>
      </c>
      <c r="R1080" s="9">
        <f t="shared" si="53"/>
        <v>40531.886886574073</v>
      </c>
      <c r="S1080" s="9">
        <f t="shared" si="54"/>
        <v>40591.886886574073</v>
      </c>
      <c r="T1080">
        <f t="shared" si="55"/>
        <v>2010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>ROUND(E1081/D1081*100,0)</f>
        <v>109</v>
      </c>
      <c r="O1081">
        <f>IFERROR(ROUND(E1081/L1081,2),0)</f>
        <v>54.69</v>
      </c>
      <c r="P1081" s="12" t="s">
        <v>8280</v>
      </c>
      <c r="Q1081" t="s">
        <v>8299</v>
      </c>
      <c r="R1081" s="9">
        <f t="shared" si="53"/>
        <v>42184.816539351858</v>
      </c>
      <c r="S1081" s="9">
        <f t="shared" si="54"/>
        <v>42215.165972222225</v>
      </c>
      <c r="T1081">
        <f t="shared" si="55"/>
        <v>2015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>ROUND(E1082/D1082*100,0)</f>
        <v>137</v>
      </c>
      <c r="O1082">
        <f>IFERROR(ROUND(E1082/L1082,2),0)</f>
        <v>70.06</v>
      </c>
      <c r="P1082" s="12" t="s">
        <v>8293</v>
      </c>
      <c r="Q1082" t="s">
        <v>8297</v>
      </c>
      <c r="R1082" s="9">
        <f t="shared" si="53"/>
        <v>42126.92123842593</v>
      </c>
      <c r="S1082" s="9">
        <f t="shared" si="54"/>
        <v>42158.1875</v>
      </c>
      <c r="T1082">
        <f t="shared" si="55"/>
        <v>2015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>ROUND(E1083/D1083*100,0)</f>
        <v>109</v>
      </c>
      <c r="O1083">
        <f>IFERROR(ROUND(E1083/L1083,2),0)</f>
        <v>74.819999999999993</v>
      </c>
      <c r="P1083" s="12" t="s">
        <v>8266</v>
      </c>
      <c r="Q1083" t="s">
        <v>8268</v>
      </c>
      <c r="R1083" s="9">
        <f t="shared" si="53"/>
        <v>42303.672662037032</v>
      </c>
      <c r="S1083" s="9">
        <f t="shared" si="54"/>
        <v>42338.714328703703</v>
      </c>
      <c r="T1083">
        <f t="shared" si="55"/>
        <v>2015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>ROUND(E1084/D1084*100,0)</f>
        <v>136</v>
      </c>
      <c r="O1084">
        <f>IFERROR(ROUND(E1084/L1084,2),0)</f>
        <v>160.47</v>
      </c>
      <c r="P1084" s="12" t="s">
        <v>8290</v>
      </c>
      <c r="Q1084" t="s">
        <v>8291</v>
      </c>
      <c r="R1084" s="9">
        <f t="shared" si="53"/>
        <v>42058.235289351855</v>
      </c>
      <c r="S1084" s="9">
        <f t="shared" si="54"/>
        <v>42085.333333333328</v>
      </c>
      <c r="T1084">
        <f t="shared" si="55"/>
        <v>2015</v>
      </c>
    </row>
    <row r="1085" spans="1:20" ht="43.5" x14ac:dyDescent="0.35">
      <c r="A1085">
        <v>558</v>
      </c>
      <c r="B1085" s="3" t="s">
        <v>559</v>
      </c>
      <c r="C1085" s="3" t="s">
        <v>4668</v>
      </c>
      <c r="D1085" s="6">
        <v>750</v>
      </c>
      <c r="E1085" s="8">
        <v>0</v>
      </c>
      <c r="F1085" t="s">
        <v>8220</v>
      </c>
      <c r="G1085" t="s">
        <v>8223</v>
      </c>
      <c r="H1085" t="s">
        <v>8245</v>
      </c>
      <c r="I1085" s="11">
        <v>1427227905</v>
      </c>
      <c r="J1085">
        <v>1424639505</v>
      </c>
      <c r="K1085" t="b">
        <v>0</v>
      </c>
      <c r="L1085">
        <v>0</v>
      </c>
      <c r="M1085" t="b">
        <v>0</v>
      </c>
      <c r="N1085">
        <f>ROUND(E1085/D1085*100,0)</f>
        <v>0</v>
      </c>
      <c r="O1085">
        <f>IFERROR(ROUND(E1085/L1085,2),0)</f>
        <v>0</v>
      </c>
      <c r="P1085" s="12" t="s">
        <v>8277</v>
      </c>
      <c r="Q1085" t="s">
        <v>8307</v>
      </c>
      <c r="R1085" s="9">
        <f t="shared" si="53"/>
        <v>42057.883159722223</v>
      </c>
      <c r="S1085" s="9">
        <f t="shared" si="54"/>
        <v>42087.841493055559</v>
      </c>
      <c r="T1085">
        <f t="shared" si="55"/>
        <v>2015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>ROUND(E1086/D1086*100,0)</f>
        <v>156</v>
      </c>
      <c r="O1086">
        <f>IFERROR(ROUND(E1086/L1086,2),0)</f>
        <v>36.53</v>
      </c>
      <c r="P1086" s="12" t="s">
        <v>8280</v>
      </c>
      <c r="Q1086" t="s">
        <v>8299</v>
      </c>
      <c r="R1086" s="9">
        <f t="shared" si="53"/>
        <v>41247.020243055551</v>
      </c>
      <c r="S1086" s="9">
        <f t="shared" si="54"/>
        <v>41288.888888888891</v>
      </c>
      <c r="T1086">
        <f t="shared" si="55"/>
        <v>2012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>ROUND(E1087/D1087*100,0)</f>
        <v>272</v>
      </c>
      <c r="O1087">
        <f>IFERROR(ROUND(E1087/L1087,2),0)</f>
        <v>48.54</v>
      </c>
      <c r="P1087" s="12" t="s">
        <v>8293</v>
      </c>
      <c r="Q1087" t="s">
        <v>8297</v>
      </c>
      <c r="R1087" s="9">
        <f t="shared" si="53"/>
        <v>41228.924884259257</v>
      </c>
      <c r="S1087" s="9">
        <f t="shared" si="54"/>
        <v>41258.924884259257</v>
      </c>
      <c r="T1087">
        <f t="shared" si="55"/>
        <v>2012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>ROUND(E1088/D1088*100,0)</f>
        <v>109</v>
      </c>
      <c r="O1088">
        <f>IFERROR(ROUND(E1088/L1088,2),0)</f>
        <v>61.04</v>
      </c>
      <c r="P1088" s="12" t="s">
        <v>8293</v>
      </c>
      <c r="Q1088" t="s">
        <v>8294</v>
      </c>
      <c r="R1088" s="9">
        <f t="shared" si="53"/>
        <v>41696.817129629628</v>
      </c>
      <c r="S1088" s="9">
        <f t="shared" si="54"/>
        <v>41731.775462962964</v>
      </c>
      <c r="T1088">
        <f t="shared" si="55"/>
        <v>2014</v>
      </c>
    </row>
    <row r="1089" spans="1:20" ht="43.5" x14ac:dyDescent="0.35">
      <c r="A1089">
        <v>1555</v>
      </c>
      <c r="B1089" s="3" t="s">
        <v>1556</v>
      </c>
      <c r="C1089" s="3" t="s">
        <v>5665</v>
      </c>
      <c r="D1089" s="6">
        <v>750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1442509200</v>
      </c>
      <c r="J1089">
        <v>1440513832</v>
      </c>
      <c r="K1089" t="b">
        <v>0</v>
      </c>
      <c r="L1089">
        <v>0</v>
      </c>
      <c r="M1089" t="b">
        <v>0</v>
      </c>
      <c r="N1089">
        <f>ROUND(E1089/D1089*100,0)</f>
        <v>0</v>
      </c>
      <c r="O1089">
        <f>IFERROR(ROUND(E1089/L1089,2),0)</f>
        <v>0</v>
      </c>
      <c r="P1089" s="12" t="s">
        <v>8282</v>
      </c>
      <c r="Q1089" t="s">
        <v>8320</v>
      </c>
      <c r="R1089" s="9">
        <f t="shared" si="53"/>
        <v>42241.613796296297</v>
      </c>
      <c r="S1089" s="9">
        <f t="shared" si="54"/>
        <v>42264.708333333328</v>
      </c>
      <c r="T1089">
        <f t="shared" si="55"/>
        <v>2015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>ROUND(E1090/D1090*100,0)</f>
        <v>109</v>
      </c>
      <c r="O1090">
        <f>IFERROR(ROUND(E1090/L1090,2),0)</f>
        <v>54.3</v>
      </c>
      <c r="P1090" s="12" t="s">
        <v>8266</v>
      </c>
      <c r="Q1090" t="s">
        <v>8268</v>
      </c>
      <c r="R1090" s="9">
        <f t="shared" si="53"/>
        <v>41931.682939814818</v>
      </c>
      <c r="S1090" s="9">
        <f t="shared" si="54"/>
        <v>41961.724606481483</v>
      </c>
      <c r="T1090">
        <f t="shared" si="55"/>
        <v>2014</v>
      </c>
    </row>
    <row r="1091" spans="1:20" ht="29" x14ac:dyDescent="0.35">
      <c r="A1091">
        <v>3891</v>
      </c>
      <c r="B1091" s="3" t="s">
        <v>3888</v>
      </c>
      <c r="C1091" s="3" t="s">
        <v>7999</v>
      </c>
      <c r="D1091" s="6">
        <v>800</v>
      </c>
      <c r="E1091" s="8">
        <v>260</v>
      </c>
      <c r="F1091" t="s">
        <v>8220</v>
      </c>
      <c r="G1091" t="s">
        <v>8223</v>
      </c>
      <c r="H1091" t="s">
        <v>8245</v>
      </c>
      <c r="I1091" s="11">
        <v>1427086740</v>
      </c>
      <c r="J1091">
        <v>1424488244</v>
      </c>
      <c r="K1091" t="b">
        <v>0</v>
      </c>
      <c r="L1091">
        <v>7</v>
      </c>
      <c r="M1091" t="b">
        <v>0</v>
      </c>
      <c r="N1091">
        <f>ROUND(E1091/D1091*100,0)</f>
        <v>33</v>
      </c>
      <c r="O1091">
        <f>IFERROR(ROUND(E1091/L1091,2),0)</f>
        <v>37.14</v>
      </c>
      <c r="P1091" s="12" t="s">
        <v>8266</v>
      </c>
      <c r="Q1091" t="s">
        <v>8268</v>
      </c>
      <c r="R1091" s="9">
        <f t="shared" ref="R1091:R1154" si="56">(((J1091/60)/60)/24)+DATE(1970,1,1)</f>
        <v>42056.1324537037</v>
      </c>
      <c r="S1091" s="9">
        <f t="shared" ref="S1091:S1154" si="57">(((I1091/60)/60)/24)+DATE(1970,1,1)</f>
        <v>42086.207638888889</v>
      </c>
      <c r="T1091">
        <f t="shared" si="55"/>
        <v>2015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>ROUND(E1092/D1092*100,0)</f>
        <v>271</v>
      </c>
      <c r="O1092">
        <f>IFERROR(ROUND(E1092/L1092,2),0)</f>
        <v>53.08</v>
      </c>
      <c r="P1092" s="12" t="s">
        <v>8285</v>
      </c>
      <c r="Q1092" t="s">
        <v>8286</v>
      </c>
      <c r="R1092" s="9">
        <f t="shared" si="56"/>
        <v>42338.709108796291</v>
      </c>
      <c r="S1092" s="9">
        <f t="shared" si="57"/>
        <v>42372.957638888889</v>
      </c>
      <c r="T1092">
        <f t="shared" si="55"/>
        <v>2015</v>
      </c>
    </row>
    <row r="1093" spans="1:20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1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>ROUND(E1093/D1093*100,0)</f>
        <v>155</v>
      </c>
      <c r="O1093">
        <f>IFERROR(ROUND(E1093/L1093,2),0)</f>
        <v>102.08</v>
      </c>
      <c r="P1093" s="12" t="s">
        <v>8290</v>
      </c>
      <c r="Q1093" t="s">
        <v>8308</v>
      </c>
      <c r="R1093" s="9">
        <f t="shared" si="56"/>
        <v>42125.333182870367</v>
      </c>
      <c r="S1093" s="9">
        <f t="shared" si="57"/>
        <v>42155.333182870367</v>
      </c>
      <c r="T1093">
        <f t="shared" si="55"/>
        <v>2015</v>
      </c>
    </row>
    <row r="1094" spans="1:20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1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>ROUND(E1094/D1094*100,0)</f>
        <v>108</v>
      </c>
      <c r="O1094">
        <f>IFERROR(ROUND(E1094/L1094,2),0)</f>
        <v>94.91</v>
      </c>
      <c r="P1094" s="12" t="s">
        <v>8266</v>
      </c>
      <c r="Q1094" t="s">
        <v>8269</v>
      </c>
      <c r="R1094" s="9">
        <f t="shared" si="56"/>
        <v>42656.005173611105</v>
      </c>
      <c r="S1094" s="9">
        <f t="shared" si="57"/>
        <v>42689.088888888888</v>
      </c>
      <c r="T1094">
        <f t="shared" si="55"/>
        <v>2016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>ROUND(E1095/D1095*100,0)</f>
        <v>120</v>
      </c>
      <c r="O1095">
        <f>IFERROR(ROUND(E1095/L1095,2),0)</f>
        <v>50.93</v>
      </c>
      <c r="P1095" s="12" t="s">
        <v>8293</v>
      </c>
      <c r="Q1095" t="s">
        <v>8297</v>
      </c>
      <c r="R1095" s="9">
        <f t="shared" si="56"/>
        <v>41792.667361111111</v>
      </c>
      <c r="S1095" s="9">
        <f t="shared" si="57"/>
        <v>41813.667361111111</v>
      </c>
      <c r="T1095">
        <f t="shared" si="55"/>
        <v>2014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>ROUND(E1096/D1096*100,0)</f>
        <v>108</v>
      </c>
      <c r="O1096">
        <f>IFERROR(ROUND(E1096/L1096,2),0)</f>
        <v>154.16999999999999</v>
      </c>
      <c r="P1096" s="12" t="s">
        <v>8277</v>
      </c>
      <c r="Q1096" t="s">
        <v>8278</v>
      </c>
      <c r="R1096" s="9">
        <f t="shared" si="56"/>
        <v>42705.764513888891</v>
      </c>
      <c r="S1096" s="9">
        <f t="shared" si="57"/>
        <v>42735.764513888891</v>
      </c>
      <c r="T1096">
        <f t="shared" si="55"/>
        <v>2016</v>
      </c>
    </row>
    <row r="1097" spans="1:20" ht="43.5" x14ac:dyDescent="0.35">
      <c r="A1097">
        <v>472</v>
      </c>
      <c r="B1097" s="3" t="s">
        <v>473</v>
      </c>
      <c r="C1097" s="3" t="s">
        <v>4582</v>
      </c>
      <c r="D1097" s="6">
        <v>800</v>
      </c>
      <c r="E1097" s="8">
        <v>141</v>
      </c>
      <c r="F1097" t="s">
        <v>8220</v>
      </c>
      <c r="G1097" t="s">
        <v>8223</v>
      </c>
      <c r="H1097" t="s">
        <v>8245</v>
      </c>
      <c r="I1097" s="11">
        <v>1408831718</v>
      </c>
      <c r="J1097">
        <v>1406239718</v>
      </c>
      <c r="K1097" t="b">
        <v>0</v>
      </c>
      <c r="L1097">
        <v>5</v>
      </c>
      <c r="M1097" t="b">
        <v>0</v>
      </c>
      <c r="N1097">
        <f>ROUND(E1097/D1097*100,0)</f>
        <v>18</v>
      </c>
      <c r="O1097">
        <f>IFERROR(ROUND(E1097/L1097,2),0)</f>
        <v>28.2</v>
      </c>
      <c r="P1097" s="12" t="s">
        <v>8290</v>
      </c>
      <c r="Q1097" t="s">
        <v>8304</v>
      </c>
      <c r="R1097" s="9">
        <f t="shared" si="56"/>
        <v>41844.922662037039</v>
      </c>
      <c r="S1097" s="9">
        <f t="shared" si="57"/>
        <v>41874.922662037039</v>
      </c>
      <c r="T1097">
        <f t="shared" si="55"/>
        <v>2014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>ROUND(E1098/D1098*100,0)</f>
        <v>108</v>
      </c>
      <c r="O1098">
        <f>IFERROR(ROUND(E1098/L1098,2),0)</f>
        <v>45.67</v>
      </c>
      <c r="P1098" s="12" t="s">
        <v>8290</v>
      </c>
      <c r="Q1098" t="s">
        <v>8291</v>
      </c>
      <c r="R1098" s="9">
        <f t="shared" si="56"/>
        <v>40697.498449074075</v>
      </c>
      <c r="S1098" s="9">
        <f t="shared" si="57"/>
        <v>40727.498449074075</v>
      </c>
      <c r="T1098">
        <f t="shared" si="55"/>
        <v>2011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>ROUND(E1099/D1099*100,0)</f>
        <v>108</v>
      </c>
      <c r="O1099">
        <f>IFERROR(ROUND(E1099/L1099,2),0)</f>
        <v>76.87</v>
      </c>
      <c r="P1099" s="12" t="s">
        <v>8290</v>
      </c>
      <c r="Q1099" t="s">
        <v>8298</v>
      </c>
      <c r="R1099" s="9">
        <f t="shared" si="56"/>
        <v>41932.819525462961</v>
      </c>
      <c r="S1099" s="9">
        <f t="shared" si="57"/>
        <v>41992.861192129625</v>
      </c>
      <c r="T1099">
        <f t="shared" si="55"/>
        <v>2014</v>
      </c>
    </row>
    <row r="1100" spans="1:20" ht="43.5" x14ac:dyDescent="0.35">
      <c r="A1100">
        <v>4024</v>
      </c>
      <c r="B1100" s="3" t="s">
        <v>4020</v>
      </c>
      <c r="C1100" s="3" t="s">
        <v>8129</v>
      </c>
      <c r="D1100" s="6">
        <v>800</v>
      </c>
      <c r="E1100" s="8">
        <v>10</v>
      </c>
      <c r="F1100" t="s">
        <v>8220</v>
      </c>
      <c r="G1100" t="s">
        <v>8223</v>
      </c>
      <c r="H1100" t="s">
        <v>8245</v>
      </c>
      <c r="I1100" s="11">
        <v>1441037097</v>
      </c>
      <c r="J1100">
        <v>1438445097</v>
      </c>
      <c r="K1100" t="b">
        <v>0</v>
      </c>
      <c r="L1100">
        <v>1</v>
      </c>
      <c r="M1100" t="b">
        <v>0</v>
      </c>
      <c r="N1100">
        <f>ROUND(E1100/D1100*100,0)</f>
        <v>1</v>
      </c>
      <c r="O1100">
        <f>IFERROR(ROUND(E1100/L1100,2),0)</f>
        <v>10</v>
      </c>
      <c r="P1100" s="12" t="s">
        <v>8266</v>
      </c>
      <c r="Q1100" t="s">
        <v>8268</v>
      </c>
      <c r="R1100" s="9">
        <f t="shared" si="56"/>
        <v>42217.670104166667</v>
      </c>
      <c r="S1100" s="9">
        <f t="shared" si="57"/>
        <v>42247.670104166667</v>
      </c>
      <c r="T1100">
        <f t="shared" si="55"/>
        <v>2015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>ROUND(E1101/D1101*100,0)</f>
        <v>108</v>
      </c>
      <c r="O1101">
        <f>IFERROR(ROUND(E1101/L1101,2),0)</f>
        <v>76.8</v>
      </c>
      <c r="P1101" s="12" t="s">
        <v>8266</v>
      </c>
      <c r="Q1101" t="s">
        <v>8268</v>
      </c>
      <c r="R1101" s="9">
        <f t="shared" si="56"/>
        <v>42495.992800925931</v>
      </c>
      <c r="S1101" s="9">
        <f t="shared" si="57"/>
        <v>42552.958333333328</v>
      </c>
      <c r="T1101">
        <f t="shared" si="55"/>
        <v>2016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>ROUND(E1102/D1102*100,0)</f>
        <v>139</v>
      </c>
      <c r="O1102">
        <f>IFERROR(ROUND(E1102/L1102,2),0)</f>
        <v>116.65</v>
      </c>
      <c r="P1102" s="12" t="s">
        <v>8266</v>
      </c>
      <c r="Q1102" t="s">
        <v>8268</v>
      </c>
      <c r="R1102" s="9">
        <f t="shared" si="56"/>
        <v>42185.521087962959</v>
      </c>
      <c r="S1102" s="9">
        <f t="shared" si="57"/>
        <v>42215.521087962959</v>
      </c>
      <c r="T1102">
        <f t="shared" si="55"/>
        <v>2015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>ROUND(E1103/D1103*100,0)</f>
        <v>102</v>
      </c>
      <c r="O1103">
        <f>IFERROR(ROUND(E1103/L1103,2),0)</f>
        <v>83.75</v>
      </c>
      <c r="P1103" s="12" t="s">
        <v>8290</v>
      </c>
      <c r="Q1103" t="s">
        <v>8298</v>
      </c>
      <c r="R1103" s="9">
        <f t="shared" si="56"/>
        <v>42286.660891203705</v>
      </c>
      <c r="S1103" s="9">
        <f t="shared" si="57"/>
        <v>42316.702557870376</v>
      </c>
      <c r="T1103">
        <f t="shared" si="55"/>
        <v>2015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>ROUND(E1104/D1104*100,0)</f>
        <v>107</v>
      </c>
      <c r="O1104">
        <f>IFERROR(ROUND(E1104/L1104,2),0)</f>
        <v>68.709999999999994</v>
      </c>
      <c r="P1104" s="12" t="s">
        <v>8293</v>
      </c>
      <c r="Q1104" t="s">
        <v>8297</v>
      </c>
      <c r="R1104" s="9">
        <f t="shared" si="56"/>
        <v>42279.669768518521</v>
      </c>
      <c r="S1104" s="9">
        <f t="shared" si="57"/>
        <v>42321.711435185185</v>
      </c>
      <c r="T1104">
        <f t="shared" si="55"/>
        <v>2015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>ROUND(E1105/D1105*100,0)</f>
        <v>160</v>
      </c>
      <c r="O1105">
        <f>IFERROR(ROUND(E1105/L1105,2),0)</f>
        <v>40.29</v>
      </c>
      <c r="P1105" s="12" t="s">
        <v>8266</v>
      </c>
      <c r="Q1105" t="s">
        <v>8268</v>
      </c>
      <c r="R1105" s="9">
        <f t="shared" si="56"/>
        <v>41793.668761574074</v>
      </c>
      <c r="S1105" s="9">
        <f t="shared" si="57"/>
        <v>41823.668761574074</v>
      </c>
      <c r="T1105">
        <f t="shared" si="55"/>
        <v>2014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>ROUND(E1106/D1106*100,0)</f>
        <v>107</v>
      </c>
      <c r="O1106">
        <f>IFERROR(ROUND(E1106/L1106,2),0)</f>
        <v>73.36</v>
      </c>
      <c r="P1106" s="12" t="s">
        <v>8293</v>
      </c>
      <c r="Q1106" t="s">
        <v>8297</v>
      </c>
      <c r="R1106" s="9">
        <f t="shared" si="56"/>
        <v>42703.214409722219</v>
      </c>
      <c r="S1106" s="9">
        <f t="shared" si="57"/>
        <v>42733.214409722219</v>
      </c>
      <c r="T1106">
        <f t="shared" si="55"/>
        <v>2016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>ROUND(E1107/D1107*100,0)</f>
        <v>107</v>
      </c>
      <c r="O1107">
        <f>IFERROR(ROUND(E1107/L1107,2),0)</f>
        <v>74.209999999999994</v>
      </c>
      <c r="P1107" s="12" t="s">
        <v>8266</v>
      </c>
      <c r="Q1107" t="s">
        <v>8268</v>
      </c>
      <c r="R1107" s="9">
        <f t="shared" si="56"/>
        <v>41915.762835648151</v>
      </c>
      <c r="S1107" s="9">
        <f t="shared" si="57"/>
        <v>41944.720833333333</v>
      </c>
      <c r="T1107">
        <f t="shared" si="55"/>
        <v>2014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>ROUND(E1108/D1108*100,0)</f>
        <v>127</v>
      </c>
      <c r="O1108">
        <f>IFERROR(ROUND(E1108/L1108,2),0)</f>
        <v>59.23</v>
      </c>
      <c r="P1108" s="12" t="s">
        <v>8293</v>
      </c>
      <c r="Q1108" t="s">
        <v>8297</v>
      </c>
      <c r="R1108" s="9">
        <f t="shared" si="56"/>
        <v>41495.692627314813</v>
      </c>
      <c r="S1108" s="9">
        <f t="shared" si="57"/>
        <v>41527.165972222225</v>
      </c>
      <c r="T1108">
        <f t="shared" ref="T1108:T1171" si="58">YEAR(R1108)</f>
        <v>2013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>ROUND(E1109/D1109*100,0)</f>
        <v>107</v>
      </c>
      <c r="O1109">
        <f>IFERROR(ROUND(E1109/L1109,2),0)</f>
        <v>108.78</v>
      </c>
      <c r="P1109" s="12" t="s">
        <v>8282</v>
      </c>
      <c r="Q1109" t="s">
        <v>8283</v>
      </c>
      <c r="R1109" s="9">
        <f t="shared" si="56"/>
        <v>42068.829039351855</v>
      </c>
      <c r="S1109" s="9">
        <f t="shared" si="57"/>
        <v>42088.787372685183</v>
      </c>
      <c r="T1109">
        <f t="shared" si="58"/>
        <v>2015</v>
      </c>
    </row>
    <row r="1110" spans="1:20" ht="43.5" x14ac:dyDescent="0.35">
      <c r="A1110">
        <v>2769</v>
      </c>
      <c r="B1110" s="3" t="s">
        <v>2769</v>
      </c>
      <c r="C1110" s="3" t="s">
        <v>6879</v>
      </c>
      <c r="D1110" s="6">
        <v>800</v>
      </c>
      <c r="E1110" s="8">
        <v>2</v>
      </c>
      <c r="F1110" t="s">
        <v>8220</v>
      </c>
      <c r="G1110" t="s">
        <v>8224</v>
      </c>
      <c r="H1110" t="s">
        <v>8246</v>
      </c>
      <c r="I1110" s="11">
        <v>1401997790</v>
      </c>
      <c r="J1110">
        <v>1397677790</v>
      </c>
      <c r="K1110" t="b">
        <v>0</v>
      </c>
      <c r="L1110">
        <v>2</v>
      </c>
      <c r="M1110" t="b">
        <v>0</v>
      </c>
      <c r="N1110">
        <f>ROUND(E1110/D1110*100,0)</f>
        <v>0</v>
      </c>
      <c r="O1110">
        <f>IFERROR(ROUND(E1110/L1110,2),0)</f>
        <v>1</v>
      </c>
      <c r="P1110" s="12" t="s">
        <v>8280</v>
      </c>
      <c r="Q1110" t="s">
        <v>8321</v>
      </c>
      <c r="R1110" s="9">
        <f t="shared" si="56"/>
        <v>41745.826273148145</v>
      </c>
      <c r="S1110" s="9">
        <f t="shared" si="57"/>
        <v>41795.826273148145</v>
      </c>
      <c r="T1110">
        <f t="shared" si="58"/>
        <v>2014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>ROUND(E1111/D1111*100,0)</f>
        <v>177</v>
      </c>
      <c r="O1111">
        <f>IFERROR(ROUND(E1111/L1111,2),0)</f>
        <v>81.89</v>
      </c>
      <c r="P1111" s="12" t="s">
        <v>8290</v>
      </c>
      <c r="Q1111" t="s">
        <v>8291</v>
      </c>
      <c r="R1111" s="9">
        <f t="shared" si="56"/>
        <v>40235.900358796294</v>
      </c>
      <c r="S1111" s="9">
        <f t="shared" si="57"/>
        <v>40296.78402777778</v>
      </c>
      <c r="T1111">
        <f t="shared" si="58"/>
        <v>2010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>ROUND(E1112/D1112*100,0)</f>
        <v>116</v>
      </c>
      <c r="O1112">
        <f>IFERROR(ROUND(E1112/L1112,2),0)</f>
        <v>50.69</v>
      </c>
      <c r="P1112" s="12" t="s">
        <v>8293</v>
      </c>
      <c r="Q1112" t="s">
        <v>8294</v>
      </c>
      <c r="R1112" s="9">
        <f t="shared" si="56"/>
        <v>41099.093865740739</v>
      </c>
      <c r="S1112" s="9">
        <f t="shared" si="57"/>
        <v>41131.916666666664</v>
      </c>
      <c r="T1112">
        <f t="shared" si="58"/>
        <v>2012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>ROUND(E1113/D1113*100,0)</f>
        <v>133</v>
      </c>
      <c r="O1113">
        <f>IFERROR(ROUND(E1113/L1113,2),0)</f>
        <v>82.94</v>
      </c>
      <c r="P1113" s="12" t="s">
        <v>8266</v>
      </c>
      <c r="Q1113" t="s">
        <v>8267</v>
      </c>
      <c r="R1113" s="9">
        <f t="shared" si="56"/>
        <v>41843.155729166669</v>
      </c>
      <c r="S1113" s="9">
        <f t="shared" si="57"/>
        <v>41873.155729166669</v>
      </c>
      <c r="T1113">
        <f t="shared" si="58"/>
        <v>2014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>ROUND(E1114/D1114*100,0)</f>
        <v>106</v>
      </c>
      <c r="O1114">
        <f>IFERROR(ROUND(E1114/L1114,2),0)</f>
        <v>189.29</v>
      </c>
      <c r="P1114" s="12" t="s">
        <v>8293</v>
      </c>
      <c r="Q1114" t="s">
        <v>8297</v>
      </c>
      <c r="R1114" s="9">
        <f t="shared" si="56"/>
        <v>40274.745127314818</v>
      </c>
      <c r="S1114" s="9">
        <f t="shared" si="57"/>
        <v>40344.166666666664</v>
      </c>
      <c r="T1114">
        <f t="shared" si="58"/>
        <v>2010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>ROUND(E1115/D1115*100,0)</f>
        <v>132</v>
      </c>
      <c r="O1115">
        <f>IFERROR(ROUND(E1115/L1115,2),0)</f>
        <v>48.15</v>
      </c>
      <c r="P1115" s="12" t="s">
        <v>8282</v>
      </c>
      <c r="Q1115" t="s">
        <v>8283</v>
      </c>
      <c r="R1115" s="9">
        <f t="shared" si="56"/>
        <v>42484.829062500001</v>
      </c>
      <c r="S1115" s="9">
        <f t="shared" si="57"/>
        <v>42513.916666666672</v>
      </c>
      <c r="T1115">
        <f t="shared" si="58"/>
        <v>2016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>ROUND(E1116/D1116*100,0)</f>
        <v>106</v>
      </c>
      <c r="O1116">
        <f>IFERROR(ROUND(E1116/L1116,2),0)</f>
        <v>143.11000000000001</v>
      </c>
      <c r="P1116" s="12" t="s">
        <v>8266</v>
      </c>
      <c r="Q1116" t="s">
        <v>8268</v>
      </c>
      <c r="R1116" s="9">
        <f t="shared" si="56"/>
        <v>41851.541585648149</v>
      </c>
      <c r="S1116" s="9">
        <f t="shared" si="57"/>
        <v>41872.686111111114</v>
      </c>
      <c r="T1116">
        <f t="shared" si="58"/>
        <v>2014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>ROUND(E1117/D1117*100,0)</f>
        <v>106</v>
      </c>
      <c r="O1117">
        <f>IFERROR(ROUND(E1117/L1117,2),0)</f>
        <v>115.02</v>
      </c>
      <c r="P1117" s="12" t="s">
        <v>8266</v>
      </c>
      <c r="Q1117" t="s">
        <v>8268</v>
      </c>
      <c r="R1117" s="9">
        <f t="shared" si="56"/>
        <v>42737.910138888896</v>
      </c>
      <c r="S1117" s="9">
        <f t="shared" si="57"/>
        <v>42767.957638888889</v>
      </c>
      <c r="T1117">
        <f t="shared" si="58"/>
        <v>2017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>ROUND(E1118/D1118*100,0)</f>
        <v>106</v>
      </c>
      <c r="O1118">
        <f>IFERROR(ROUND(E1118/L1118,2),0)</f>
        <v>41.94</v>
      </c>
      <c r="P1118" s="12" t="s">
        <v>8266</v>
      </c>
      <c r="Q1118" t="s">
        <v>8268</v>
      </c>
      <c r="R1118" s="9">
        <f t="shared" si="56"/>
        <v>41753.593275462961</v>
      </c>
      <c r="S1118" s="9">
        <f t="shared" si="57"/>
        <v>41778.875</v>
      </c>
      <c r="T1118">
        <f t="shared" si="58"/>
        <v>2014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>ROUND(E1119/D1119*100,0)</f>
        <v>105</v>
      </c>
      <c r="O1119">
        <f>IFERROR(ROUND(E1119/L1119,2),0)</f>
        <v>107.57</v>
      </c>
      <c r="P1119" s="12" t="s">
        <v>8266</v>
      </c>
      <c r="Q1119" t="s">
        <v>8268</v>
      </c>
      <c r="R1119" s="9">
        <f t="shared" si="56"/>
        <v>42151.069606481484</v>
      </c>
      <c r="S1119" s="9">
        <f t="shared" si="57"/>
        <v>42172.069606481484</v>
      </c>
      <c r="T1119">
        <f t="shared" si="58"/>
        <v>2015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>ROUND(E1120/D1120*100,0)</f>
        <v>105</v>
      </c>
      <c r="O1120">
        <f>IFERROR(ROUND(E1120/L1120,2),0)</f>
        <v>75.19</v>
      </c>
      <c r="P1120" s="12" t="s">
        <v>8290</v>
      </c>
      <c r="Q1120" t="s">
        <v>8291</v>
      </c>
      <c r="R1120" s="9">
        <f t="shared" si="56"/>
        <v>40718.310659722221</v>
      </c>
      <c r="S1120" s="9">
        <f t="shared" si="57"/>
        <v>40765.297222222223</v>
      </c>
      <c r="T1120">
        <f t="shared" si="58"/>
        <v>2011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>ROUND(E1121/D1121*100,0)</f>
        <v>105</v>
      </c>
      <c r="O1121">
        <f>IFERROR(ROUND(E1121/L1121,2),0)</f>
        <v>64.16</v>
      </c>
      <c r="P1121" s="12" t="s">
        <v>8266</v>
      </c>
      <c r="Q1121" t="s">
        <v>8268</v>
      </c>
      <c r="R1121" s="9">
        <f t="shared" si="56"/>
        <v>41809.12300925926</v>
      </c>
      <c r="S1121" s="9">
        <f t="shared" si="57"/>
        <v>41831.677083333336</v>
      </c>
      <c r="T1121">
        <f t="shared" si="58"/>
        <v>2014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>ROUND(E1122/D1122*100,0)</f>
        <v>105</v>
      </c>
      <c r="O1122">
        <f>IFERROR(ROUND(E1122/L1122,2),0)</f>
        <v>122.33</v>
      </c>
      <c r="P1122" s="12" t="s">
        <v>8290</v>
      </c>
      <c r="Q1122" t="s">
        <v>8308</v>
      </c>
      <c r="R1122" s="9">
        <f t="shared" si="56"/>
        <v>42721.198877314819</v>
      </c>
      <c r="S1122" s="9">
        <f t="shared" si="57"/>
        <v>42767.333333333328</v>
      </c>
      <c r="T1122">
        <f t="shared" si="58"/>
        <v>2016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>ROUND(E1123/D1123*100,0)</f>
        <v>112</v>
      </c>
      <c r="O1123">
        <f>IFERROR(ROUND(E1123/L1123,2),0)</f>
        <v>105.18</v>
      </c>
      <c r="P1123" s="12" t="s">
        <v>8290</v>
      </c>
      <c r="Q1123" t="s">
        <v>8291</v>
      </c>
      <c r="R1123" s="9">
        <f t="shared" si="56"/>
        <v>42417.818078703705</v>
      </c>
      <c r="S1123" s="9">
        <f t="shared" si="57"/>
        <v>42477.776412037041</v>
      </c>
      <c r="T1123">
        <f t="shared" si="58"/>
        <v>2016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>ROUND(E1124/D1124*100,0)</f>
        <v>117</v>
      </c>
      <c r="O1124">
        <f>IFERROR(ROUND(E1124/L1124,2),0)</f>
        <v>52.58</v>
      </c>
      <c r="P1124" s="12" t="s">
        <v>8266</v>
      </c>
      <c r="Q1124" t="s">
        <v>8268</v>
      </c>
      <c r="R1124" s="9">
        <f t="shared" si="56"/>
        <v>42426.949988425928</v>
      </c>
      <c r="S1124" s="9">
        <f t="shared" si="57"/>
        <v>42461.165972222225</v>
      </c>
      <c r="T1124">
        <f t="shared" si="58"/>
        <v>2016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>ROUND(E1125/D1125*100,0)</f>
        <v>11</v>
      </c>
      <c r="O1125">
        <f>IFERROR(ROUND(E1125/L1125,2),0)</f>
        <v>437.5</v>
      </c>
      <c r="P1125" s="12" t="s">
        <v>8266</v>
      </c>
      <c r="Q1125" t="s">
        <v>8268</v>
      </c>
      <c r="R1125" s="9">
        <f t="shared" si="56"/>
        <v>42796.682476851856</v>
      </c>
      <c r="S1125" s="9">
        <f t="shared" si="57"/>
        <v>42841.640810185185</v>
      </c>
      <c r="T1125">
        <f t="shared" si="58"/>
        <v>2017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>ROUND(E1126/D1126*100,0)</f>
        <v>105</v>
      </c>
      <c r="O1126">
        <f>IFERROR(ROUND(E1126/L1126,2),0)</f>
        <v>50.38</v>
      </c>
      <c r="P1126" s="12" t="s">
        <v>8266</v>
      </c>
      <c r="Q1126" t="s">
        <v>8268</v>
      </c>
      <c r="R1126" s="9">
        <f t="shared" si="56"/>
        <v>42139.525567129633</v>
      </c>
      <c r="S1126" s="9">
        <f t="shared" si="57"/>
        <v>42169.525567129633</v>
      </c>
      <c r="T1126">
        <f t="shared" si="58"/>
        <v>2015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>ROUND(E1127/D1127*100,0)</f>
        <v>105</v>
      </c>
      <c r="O1127">
        <f>IFERROR(ROUND(E1127/L1127,2),0)</f>
        <v>113.83</v>
      </c>
      <c r="P1127" s="12" t="s">
        <v>8293</v>
      </c>
      <c r="Q1127" t="s">
        <v>8303</v>
      </c>
      <c r="R1127" s="9">
        <f t="shared" si="56"/>
        <v>41039.409456018519</v>
      </c>
      <c r="S1127" s="9">
        <f t="shared" si="57"/>
        <v>41069.409456018519</v>
      </c>
      <c r="T1127">
        <f t="shared" si="58"/>
        <v>2012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>ROUND(E1128/D1128*100,0)</f>
        <v>105</v>
      </c>
      <c r="O1128">
        <f>IFERROR(ROUND(E1128/L1128,2),0)</f>
        <v>35.61</v>
      </c>
      <c r="P1128" s="12" t="s">
        <v>8293</v>
      </c>
      <c r="Q1128" t="s">
        <v>8294</v>
      </c>
      <c r="R1128" s="9">
        <f t="shared" si="56"/>
        <v>40458.815625000003</v>
      </c>
      <c r="S1128" s="9">
        <f t="shared" si="57"/>
        <v>40521.207638888889</v>
      </c>
      <c r="T1128">
        <f t="shared" si="58"/>
        <v>2010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>ROUND(E1129/D1129*100,0)</f>
        <v>105</v>
      </c>
      <c r="O1129">
        <f>IFERROR(ROUND(E1129/L1129,2),0)</f>
        <v>36.86</v>
      </c>
      <c r="P1129" s="12" t="s">
        <v>8266</v>
      </c>
      <c r="Q1129" t="s">
        <v>8268</v>
      </c>
      <c r="R1129" s="9">
        <f t="shared" si="56"/>
        <v>42558.189432870371</v>
      </c>
      <c r="S1129" s="9">
        <f t="shared" si="57"/>
        <v>42587.875</v>
      </c>
      <c r="T1129">
        <f t="shared" si="58"/>
        <v>2016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>ROUND(E1130/D1130*100,0)</f>
        <v>2</v>
      </c>
      <c r="O1130">
        <f>IFERROR(ROUND(E1130/L1130,2),0)</f>
        <v>307.82</v>
      </c>
      <c r="P1130" s="12" t="s">
        <v>8277</v>
      </c>
      <c r="Q1130" t="s">
        <v>8284</v>
      </c>
      <c r="R1130" s="9">
        <f t="shared" si="56"/>
        <v>42327.805659722217</v>
      </c>
      <c r="S1130" s="9">
        <f t="shared" si="57"/>
        <v>42355.805659722217</v>
      </c>
      <c r="T1130">
        <f t="shared" si="58"/>
        <v>2015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>ROUND(E1131/D1131*100,0)</f>
        <v>105</v>
      </c>
      <c r="O1131">
        <f>IFERROR(ROUND(E1131/L1131,2),0)</f>
        <v>93.43</v>
      </c>
      <c r="P1131" s="12" t="s">
        <v>8266</v>
      </c>
      <c r="Q1131" t="s">
        <v>8268</v>
      </c>
      <c r="R1131" s="9">
        <f t="shared" si="56"/>
        <v>42646.092812499999</v>
      </c>
      <c r="S1131" s="9">
        <f t="shared" si="57"/>
        <v>42675.207638888889</v>
      </c>
      <c r="T1131">
        <f t="shared" si="58"/>
        <v>2016</v>
      </c>
    </row>
    <row r="1132" spans="1:20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1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>ROUND(E1132/D1132*100,0)</f>
        <v>131</v>
      </c>
      <c r="O1132">
        <f>IFERROR(ROUND(E1132/L1132,2),0)</f>
        <v>43.55</v>
      </c>
      <c r="P1132" s="12" t="s">
        <v>8280</v>
      </c>
      <c r="Q1132" t="s">
        <v>8299</v>
      </c>
      <c r="R1132" s="9">
        <f t="shared" si="56"/>
        <v>41111.185891203706</v>
      </c>
      <c r="S1132" s="9">
        <f t="shared" si="57"/>
        <v>41171.185891203706</v>
      </c>
      <c r="T1132">
        <f t="shared" si="58"/>
        <v>2012</v>
      </c>
    </row>
    <row r="1133" spans="1:20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1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>ROUND(E1133/D1133*100,0)</f>
        <v>105</v>
      </c>
      <c r="O1133">
        <f>IFERROR(ROUND(E1133/L1133,2),0)</f>
        <v>80.400000000000006</v>
      </c>
      <c r="P1133" s="12" t="s">
        <v>8266</v>
      </c>
      <c r="Q1133" t="s">
        <v>8268</v>
      </c>
      <c r="R1133" s="9">
        <f t="shared" si="56"/>
        <v>42248.697754629626</v>
      </c>
      <c r="S1133" s="9">
        <f t="shared" si="57"/>
        <v>42283.697754629626</v>
      </c>
      <c r="T1133">
        <f t="shared" si="58"/>
        <v>2015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>ROUND(E1134/D1134*100,0)</f>
        <v>104</v>
      </c>
      <c r="O1134">
        <f>IFERROR(ROUND(E1134/L1134,2),0)</f>
        <v>64.47</v>
      </c>
      <c r="P1134" s="12" t="s">
        <v>8293</v>
      </c>
      <c r="Q1134" t="s">
        <v>8297</v>
      </c>
      <c r="R1134" s="9">
        <f t="shared" si="56"/>
        <v>41067.74086805556</v>
      </c>
      <c r="S1134" s="9">
        <f t="shared" si="57"/>
        <v>41097.74086805556</v>
      </c>
      <c r="T1134">
        <f t="shared" si="58"/>
        <v>2012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>ROUND(E1135/D1135*100,0)</f>
        <v>116</v>
      </c>
      <c r="O1135">
        <f>IFERROR(ROUND(E1135/L1135,2),0)</f>
        <v>50.69</v>
      </c>
      <c r="P1135" s="12" t="s">
        <v>8266</v>
      </c>
      <c r="Q1135" t="s">
        <v>8267</v>
      </c>
      <c r="R1135" s="9">
        <f t="shared" si="56"/>
        <v>42660.618854166663</v>
      </c>
      <c r="S1135" s="9">
        <f t="shared" si="57"/>
        <v>42696.249305555553</v>
      </c>
      <c r="T1135">
        <f t="shared" si="58"/>
        <v>2016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>ROUND(E1136/D1136*100,0)</f>
        <v>116</v>
      </c>
      <c r="O1136">
        <f>IFERROR(ROUND(E1136/L1136,2),0)</f>
        <v>50.2</v>
      </c>
      <c r="P1136" s="12" t="s">
        <v>8266</v>
      </c>
      <c r="Q1136" t="s">
        <v>8268</v>
      </c>
      <c r="R1136" s="9">
        <f t="shared" si="56"/>
        <v>42648.546111111107</v>
      </c>
      <c r="S1136" s="9">
        <f t="shared" si="57"/>
        <v>42678.546111111107</v>
      </c>
      <c r="T1136">
        <f t="shared" si="58"/>
        <v>2016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>ROUND(E1137/D1137*100,0)</f>
        <v>26</v>
      </c>
      <c r="O1137">
        <f>IFERROR(ROUND(E1137/L1137,2),0)</f>
        <v>65.97</v>
      </c>
      <c r="P1137" s="12" t="s">
        <v>8293</v>
      </c>
      <c r="Q1137" t="s">
        <v>8296</v>
      </c>
      <c r="R1137" s="9">
        <f t="shared" si="56"/>
        <v>42796.071643518517</v>
      </c>
      <c r="S1137" s="9">
        <f t="shared" si="57"/>
        <v>42826.166666666672</v>
      </c>
      <c r="T1137">
        <f t="shared" si="58"/>
        <v>2017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>ROUND(E1138/D1138*100,0)</f>
        <v>104</v>
      </c>
      <c r="O1138">
        <f>IFERROR(ROUND(E1138/L1138,2),0)</f>
        <v>66.7</v>
      </c>
      <c r="P1138" s="12" t="s">
        <v>8280</v>
      </c>
      <c r="Q1138" t="s">
        <v>8299</v>
      </c>
      <c r="R1138" s="9">
        <f t="shared" si="56"/>
        <v>42334.013124999998</v>
      </c>
      <c r="S1138" s="9">
        <f t="shared" si="57"/>
        <v>42364.013124999998</v>
      </c>
      <c r="T1138">
        <f t="shared" si="58"/>
        <v>2015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>ROUND(E1139/D1139*100,0)</f>
        <v>104</v>
      </c>
      <c r="O1139">
        <f>IFERROR(ROUND(E1139/L1139,2),0)</f>
        <v>64.2</v>
      </c>
      <c r="P1139" s="12" t="s">
        <v>8290</v>
      </c>
      <c r="Q1139" t="s">
        <v>8308</v>
      </c>
      <c r="R1139" s="9">
        <f t="shared" si="56"/>
        <v>41718.043032407404</v>
      </c>
      <c r="S1139" s="9">
        <f t="shared" si="57"/>
        <v>41742.083333333336</v>
      </c>
      <c r="T1139">
        <f t="shared" si="58"/>
        <v>2014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>ROUND(E1140/D1140*100,0)</f>
        <v>104</v>
      </c>
      <c r="O1140">
        <f>IFERROR(ROUND(E1140/L1140,2),0)</f>
        <v>1300</v>
      </c>
      <c r="P1140" s="12" t="s">
        <v>8277</v>
      </c>
      <c r="Q1140" t="s">
        <v>8279</v>
      </c>
      <c r="R1140" s="9">
        <f t="shared" si="56"/>
        <v>42720.720057870371</v>
      </c>
      <c r="S1140" s="9">
        <f t="shared" si="57"/>
        <v>42765.720057870371</v>
      </c>
      <c r="T1140">
        <f t="shared" si="58"/>
        <v>2016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>ROUND(E1141/D1141*100,0)</f>
        <v>104</v>
      </c>
      <c r="O1141">
        <f>IFERROR(ROUND(E1141/L1141,2),0)</f>
        <v>96.2</v>
      </c>
      <c r="P1141" s="12" t="s">
        <v>8266</v>
      </c>
      <c r="Q1141" t="s">
        <v>8268</v>
      </c>
      <c r="R1141" s="9">
        <f t="shared" si="56"/>
        <v>42690.041435185187</v>
      </c>
      <c r="S1141" s="9">
        <f t="shared" si="57"/>
        <v>42750.041435185187</v>
      </c>
      <c r="T1141">
        <f t="shared" si="58"/>
        <v>2016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>ROUND(E1142/D1142*100,0)</f>
        <v>104</v>
      </c>
      <c r="O1142">
        <f>IFERROR(ROUND(E1142/L1142,2),0)</f>
        <v>54.02</v>
      </c>
      <c r="P1142" s="12" t="s">
        <v>8290</v>
      </c>
      <c r="Q1142" t="s">
        <v>8291</v>
      </c>
      <c r="R1142" s="9">
        <f t="shared" si="56"/>
        <v>41107.053067129629</v>
      </c>
      <c r="S1142" s="9">
        <f t="shared" si="57"/>
        <v>41137.053067129629</v>
      </c>
      <c r="T1142">
        <f t="shared" si="58"/>
        <v>2012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>ROUND(E1143/D1143*100,0)</f>
        <v>104</v>
      </c>
      <c r="O1143">
        <f>IFERROR(ROUND(E1143/L1143,2),0)</f>
        <v>99.54</v>
      </c>
      <c r="P1143" s="12" t="s">
        <v>8266</v>
      </c>
      <c r="Q1143" t="s">
        <v>8269</v>
      </c>
      <c r="R1143" s="9">
        <f t="shared" si="56"/>
        <v>42395.706435185188</v>
      </c>
      <c r="S1143" s="9">
        <f t="shared" si="57"/>
        <v>42416.249305555553</v>
      </c>
      <c r="T1143">
        <f t="shared" si="58"/>
        <v>2016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>ROUND(E1144/D1144*100,0)</f>
        <v>104</v>
      </c>
      <c r="O1144">
        <f>IFERROR(ROUND(E1144/L1144,2),0)</f>
        <v>63.11</v>
      </c>
      <c r="P1144" s="12" t="s">
        <v>8266</v>
      </c>
      <c r="Q1144" t="s">
        <v>8268</v>
      </c>
      <c r="R1144" s="9">
        <f t="shared" si="56"/>
        <v>41827.605057870373</v>
      </c>
      <c r="S1144" s="9">
        <f t="shared" si="57"/>
        <v>41848.605057870373</v>
      </c>
      <c r="T1144">
        <f t="shared" si="58"/>
        <v>2014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>ROUND(E1145/D1145*100,0)</f>
        <v>103</v>
      </c>
      <c r="O1145">
        <f>IFERROR(ROUND(E1145/L1145,2),0)</f>
        <v>172.23</v>
      </c>
      <c r="P1145" s="12" t="s">
        <v>8266</v>
      </c>
      <c r="Q1145" t="s">
        <v>8269</v>
      </c>
      <c r="R1145" s="9">
        <f t="shared" si="56"/>
        <v>42128.824074074073</v>
      </c>
      <c r="S1145" s="9">
        <f t="shared" si="57"/>
        <v>42158</v>
      </c>
      <c r="T1145">
        <f t="shared" si="58"/>
        <v>2015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>ROUND(E1146/D1146*100,0)</f>
        <v>129</v>
      </c>
      <c r="O1146">
        <f>IFERROR(ROUND(E1146/L1146,2),0)</f>
        <v>53.16</v>
      </c>
      <c r="P1146" s="12" t="s">
        <v>8266</v>
      </c>
      <c r="Q1146" t="s">
        <v>8267</v>
      </c>
      <c r="R1146" s="9">
        <f t="shared" si="56"/>
        <v>42225.559675925921</v>
      </c>
      <c r="S1146" s="9">
        <f t="shared" si="57"/>
        <v>42270.559675925921</v>
      </c>
      <c r="T1146">
        <f t="shared" si="58"/>
        <v>2015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>ROUND(E1147/D1147*100,0)</f>
        <v>103</v>
      </c>
      <c r="O1147">
        <f>IFERROR(ROUND(E1147/L1147,2),0)</f>
        <v>85.75</v>
      </c>
      <c r="P1147" s="12" t="s">
        <v>8277</v>
      </c>
      <c r="Q1147" t="s">
        <v>8305</v>
      </c>
      <c r="R1147" s="9">
        <f t="shared" si="56"/>
        <v>41542.958449074074</v>
      </c>
      <c r="S1147" s="9">
        <f t="shared" si="57"/>
        <v>41572.958449074074</v>
      </c>
      <c r="T1147">
        <f t="shared" si="58"/>
        <v>2013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>ROUND(E1148/D1148*100,0)</f>
        <v>103</v>
      </c>
      <c r="O1148">
        <f>IFERROR(ROUND(E1148/L1148,2),0)</f>
        <v>66.69</v>
      </c>
      <c r="P1148" s="12" t="s">
        <v>8293</v>
      </c>
      <c r="Q1148" t="s">
        <v>8297</v>
      </c>
      <c r="R1148" s="9">
        <f t="shared" si="56"/>
        <v>41794.981122685182</v>
      </c>
      <c r="S1148" s="9">
        <f t="shared" si="57"/>
        <v>41854.708333333336</v>
      </c>
      <c r="T1148">
        <f t="shared" si="58"/>
        <v>2014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>ROUND(E1149/D1149*100,0)</f>
        <v>102</v>
      </c>
      <c r="O1149">
        <f>IFERROR(ROUND(E1149/L1149,2),0)</f>
        <v>55.01</v>
      </c>
      <c r="P1149" s="12" t="s">
        <v>8266</v>
      </c>
      <c r="Q1149" t="s">
        <v>8268</v>
      </c>
      <c r="R1149" s="9">
        <f t="shared" si="56"/>
        <v>42575.130057870367</v>
      </c>
      <c r="S1149" s="9">
        <f t="shared" si="57"/>
        <v>42605.130057870367</v>
      </c>
      <c r="T1149">
        <f t="shared" si="58"/>
        <v>2016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>ROUND(E1150/D1150*100,0)</f>
        <v>102</v>
      </c>
      <c r="O1150">
        <f>IFERROR(ROUND(E1150/L1150,2),0)</f>
        <v>82.52</v>
      </c>
      <c r="P1150" s="12" t="s">
        <v>8280</v>
      </c>
      <c r="Q1150" t="s">
        <v>8299</v>
      </c>
      <c r="R1150" s="9">
        <f t="shared" si="56"/>
        <v>41226.95721064815</v>
      </c>
      <c r="S1150" s="9">
        <f t="shared" si="57"/>
        <v>41256.95721064815</v>
      </c>
      <c r="T1150">
        <f t="shared" si="58"/>
        <v>2012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>ROUND(E1151/D1151*100,0)</f>
        <v>102</v>
      </c>
      <c r="O1151">
        <f>IFERROR(ROUND(E1151/L1151,2),0)</f>
        <v>150.15</v>
      </c>
      <c r="P1151" s="12" t="s">
        <v>8266</v>
      </c>
      <c r="Q1151" t="s">
        <v>8268</v>
      </c>
      <c r="R1151" s="9">
        <f t="shared" si="56"/>
        <v>42318.702094907407</v>
      </c>
      <c r="S1151" s="9">
        <f t="shared" si="57"/>
        <v>42348.702094907407</v>
      </c>
      <c r="T1151">
        <f t="shared" si="58"/>
        <v>2015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>ROUND(E1152/D1152*100,0)</f>
        <v>102</v>
      </c>
      <c r="O1152">
        <f>IFERROR(ROUND(E1152/L1152,2),0)</f>
        <v>86.49</v>
      </c>
      <c r="P1152" s="12" t="s">
        <v>8266</v>
      </c>
      <c r="Q1152" t="s">
        <v>8267</v>
      </c>
      <c r="R1152" s="9">
        <f t="shared" si="56"/>
        <v>42381.686840277776</v>
      </c>
      <c r="S1152" s="9">
        <f t="shared" si="57"/>
        <v>42411.686840277776</v>
      </c>
      <c r="T1152">
        <f t="shared" si="58"/>
        <v>2016</v>
      </c>
    </row>
    <row r="1153" spans="1:20" ht="43.5" x14ac:dyDescent="0.3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 s="11">
        <v>1432654347</v>
      </c>
      <c r="J1153">
        <v>1430494347</v>
      </c>
      <c r="K1153" t="b">
        <v>0</v>
      </c>
      <c r="L1153">
        <v>62</v>
      </c>
      <c r="M1153" t="b">
        <v>1</v>
      </c>
      <c r="N1153">
        <f>ROUND(E1153/D1153*100,0)</f>
        <v>128</v>
      </c>
      <c r="O1153">
        <f>IFERROR(ROUND(E1153/L1153,2),0)</f>
        <v>82.26</v>
      </c>
      <c r="P1153" s="12" t="s">
        <v>8266</v>
      </c>
      <c r="Q1153" t="s">
        <v>8268</v>
      </c>
      <c r="R1153" s="9">
        <f t="shared" si="56"/>
        <v>42125.647534722222</v>
      </c>
      <c r="S1153" s="9">
        <f t="shared" si="57"/>
        <v>42150.647534722222</v>
      </c>
      <c r="T1153">
        <f t="shared" si="58"/>
        <v>2015</v>
      </c>
    </row>
    <row r="1154" spans="1:20" ht="58" x14ac:dyDescent="0.3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 s="11">
        <v>1411695300</v>
      </c>
      <c r="J1154">
        <v>1409275671</v>
      </c>
      <c r="K1154" t="b">
        <v>0</v>
      </c>
      <c r="L1154">
        <v>87</v>
      </c>
      <c r="M1154" t="b">
        <v>1</v>
      </c>
      <c r="N1154">
        <f>ROUND(E1154/D1154*100,0)</f>
        <v>102</v>
      </c>
      <c r="O1154">
        <f>IFERROR(ROUND(E1154/L1154,2),0)</f>
        <v>58.62</v>
      </c>
      <c r="P1154" s="12" t="s">
        <v>8266</v>
      </c>
      <c r="Q1154" t="s">
        <v>8268</v>
      </c>
      <c r="R1154" s="9">
        <f t="shared" si="56"/>
        <v>41880.061006944445</v>
      </c>
      <c r="S1154" s="9">
        <f t="shared" si="57"/>
        <v>41908.065972222219</v>
      </c>
      <c r="T1154">
        <f t="shared" si="58"/>
        <v>2014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>ROUND(E1155/D1155*100,0)</f>
        <v>102</v>
      </c>
      <c r="O1155">
        <f>IFERROR(ROUND(E1155/L1155,2),0)</f>
        <v>51.47</v>
      </c>
      <c r="P1155" s="12" t="s">
        <v>8280</v>
      </c>
      <c r="Q1155" t="s">
        <v>8299</v>
      </c>
      <c r="R1155" s="9">
        <f t="shared" ref="R1155:R1218" si="59">(((J1155/60)/60)/24)+DATE(1970,1,1)</f>
        <v>41789.330312500002</v>
      </c>
      <c r="S1155" s="9">
        <f t="shared" ref="S1155:S1218" si="60">(((I1155/60)/60)/24)+DATE(1970,1,1)</f>
        <v>41829.330312500002</v>
      </c>
      <c r="T1155">
        <f t="shared" si="58"/>
        <v>2014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>ROUND(E1156/D1156*100,0)</f>
        <v>154</v>
      </c>
      <c r="O1156">
        <f>IFERROR(ROUND(E1156/L1156,2),0)</f>
        <v>28.1</v>
      </c>
      <c r="P1156" s="12" t="s">
        <v>8285</v>
      </c>
      <c r="Q1156" t="s">
        <v>8286</v>
      </c>
      <c r="R1156" s="9">
        <f t="shared" si="59"/>
        <v>41926.585162037038</v>
      </c>
      <c r="S1156" s="9">
        <f t="shared" si="60"/>
        <v>41961</v>
      </c>
      <c r="T1156">
        <f t="shared" si="58"/>
        <v>2014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>ROUND(E1157/D1157*100,0)</f>
        <v>127</v>
      </c>
      <c r="O1157">
        <f>IFERROR(ROUND(E1157/L1157,2),0)</f>
        <v>80.73</v>
      </c>
      <c r="P1157" s="12" t="s">
        <v>8266</v>
      </c>
      <c r="Q1157" t="s">
        <v>8268</v>
      </c>
      <c r="R1157" s="9">
        <f t="shared" si="59"/>
        <v>41799.685902777775</v>
      </c>
      <c r="S1157" s="9">
        <f t="shared" si="60"/>
        <v>41827.083333333336</v>
      </c>
      <c r="T1157">
        <f t="shared" si="58"/>
        <v>2014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>ROUND(E1158/D1158*100,0)</f>
        <v>254</v>
      </c>
      <c r="O1158">
        <f>IFERROR(ROUND(E1158/L1158,2),0)</f>
        <v>51.31</v>
      </c>
      <c r="P1158" s="12" t="s">
        <v>8293</v>
      </c>
      <c r="Q1158" t="s">
        <v>8294</v>
      </c>
      <c r="R1158" s="9">
        <f t="shared" si="59"/>
        <v>41951.788807870369</v>
      </c>
      <c r="S1158" s="9">
        <f t="shared" si="60"/>
        <v>41964.166666666672</v>
      </c>
      <c r="T1158">
        <f t="shared" si="58"/>
        <v>2014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>ROUND(E1159/D1159*100,0)</f>
        <v>508</v>
      </c>
      <c r="O1159">
        <f>IFERROR(ROUND(E1159/L1159,2),0)</f>
        <v>101.56</v>
      </c>
      <c r="P1159" s="12" t="s">
        <v>8277</v>
      </c>
      <c r="Q1159" t="s">
        <v>8278</v>
      </c>
      <c r="R1159" s="9">
        <f t="shared" si="59"/>
        <v>42289.957175925927</v>
      </c>
      <c r="S1159" s="9">
        <f t="shared" si="60"/>
        <v>42319.998842592591</v>
      </c>
      <c r="T1159">
        <f t="shared" si="58"/>
        <v>2015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>ROUND(E1160/D1160*100,0)</f>
        <v>101</v>
      </c>
      <c r="O1160">
        <f>IFERROR(ROUND(E1160/L1160,2),0)</f>
        <v>36.47</v>
      </c>
      <c r="P1160" s="12" t="s">
        <v>8266</v>
      </c>
      <c r="Q1160" t="s">
        <v>8268</v>
      </c>
      <c r="R1160" s="9">
        <f t="shared" si="59"/>
        <v>42201.675011574072</v>
      </c>
      <c r="S1160" s="9">
        <f t="shared" si="60"/>
        <v>42216.666666666672</v>
      </c>
      <c r="T1160">
        <f t="shared" si="58"/>
        <v>2015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>ROUND(E1161/D1161*100,0)</f>
        <v>101</v>
      </c>
      <c r="O1161">
        <f>IFERROR(ROUND(E1161/L1161,2),0)</f>
        <v>110.22</v>
      </c>
      <c r="P1161" s="12" t="s">
        <v>8266</v>
      </c>
      <c r="Q1161" t="s">
        <v>8268</v>
      </c>
      <c r="R1161" s="9">
        <f t="shared" si="59"/>
        <v>41993.824340277773</v>
      </c>
      <c r="S1161" s="9">
        <f t="shared" si="60"/>
        <v>42010.25</v>
      </c>
      <c r="T1161">
        <f t="shared" si="58"/>
        <v>2014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>ROUND(E1162/D1162*100,0)</f>
        <v>101</v>
      </c>
      <c r="O1162">
        <f>IFERROR(ROUND(E1162/L1162,2),0)</f>
        <v>53.89</v>
      </c>
      <c r="P1162" s="12" t="s">
        <v>8293</v>
      </c>
      <c r="Q1162" t="s">
        <v>8301</v>
      </c>
      <c r="R1162" s="9">
        <f t="shared" si="59"/>
        <v>41923.838692129626</v>
      </c>
      <c r="S1162" s="9">
        <f t="shared" si="60"/>
        <v>41953.88035879629</v>
      </c>
      <c r="T1162">
        <f t="shared" si="58"/>
        <v>2014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>ROUND(E1163/D1163*100,0)</f>
        <v>112</v>
      </c>
      <c r="O1163">
        <f>IFERROR(ROUND(E1163/L1163,2),0)</f>
        <v>23.96</v>
      </c>
      <c r="P1163" s="12" t="s">
        <v>8293</v>
      </c>
      <c r="Q1163" t="s">
        <v>8295</v>
      </c>
      <c r="R1163" s="9">
        <f t="shared" si="59"/>
        <v>41249.448958333334</v>
      </c>
      <c r="S1163" s="9">
        <f t="shared" si="60"/>
        <v>41281.333333333336</v>
      </c>
      <c r="T1163">
        <f t="shared" si="58"/>
        <v>2012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>ROUND(E1164/D1164*100,0)</f>
        <v>101</v>
      </c>
      <c r="O1164">
        <f>IFERROR(ROUND(E1164/L1164,2),0)</f>
        <v>93.61</v>
      </c>
      <c r="P1164" s="12" t="s">
        <v>8266</v>
      </c>
      <c r="Q1164" t="s">
        <v>8268</v>
      </c>
      <c r="R1164" s="9">
        <f t="shared" si="59"/>
        <v>41806.395428240743</v>
      </c>
      <c r="S1164" s="9">
        <f t="shared" si="60"/>
        <v>41843.458333333336</v>
      </c>
      <c r="T1164">
        <f t="shared" si="58"/>
        <v>2014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>ROUND(E1165/D1165*100,0)</f>
        <v>112</v>
      </c>
      <c r="O1165">
        <f>IFERROR(ROUND(E1165/L1165,2),0)</f>
        <v>87.1</v>
      </c>
      <c r="P1165" s="12" t="s">
        <v>8293</v>
      </c>
      <c r="Q1165" t="s">
        <v>8297</v>
      </c>
      <c r="R1165" s="9">
        <f t="shared" si="59"/>
        <v>41813.766099537039</v>
      </c>
      <c r="S1165" s="9">
        <f t="shared" si="60"/>
        <v>41844.766099537039</v>
      </c>
      <c r="T1165">
        <f t="shared" si="58"/>
        <v>2014</v>
      </c>
    </row>
    <row r="1166" spans="1:20" ht="43.5" x14ac:dyDescent="0.3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 s="11">
        <v>1448466551</v>
      </c>
      <c r="J1166">
        <v>1445870951</v>
      </c>
      <c r="K1166" t="b">
        <v>0</v>
      </c>
      <c r="L1166">
        <v>121</v>
      </c>
      <c r="M1166" t="b">
        <v>1</v>
      </c>
      <c r="N1166">
        <f>ROUND(E1166/D1166*100,0)</f>
        <v>101</v>
      </c>
      <c r="O1166">
        <f>IFERROR(ROUND(E1166/L1166,2),0)</f>
        <v>41.74</v>
      </c>
      <c r="P1166" s="12" t="s">
        <v>8277</v>
      </c>
      <c r="Q1166" t="s">
        <v>8278</v>
      </c>
      <c r="R1166" s="9">
        <f t="shared" si="59"/>
        <v>42303.617488425924</v>
      </c>
      <c r="S1166" s="9">
        <f t="shared" si="60"/>
        <v>42333.659155092595</v>
      </c>
      <c r="T1166">
        <f t="shared" si="58"/>
        <v>2015</v>
      </c>
    </row>
    <row r="1167" spans="1:20" ht="58" x14ac:dyDescent="0.35">
      <c r="A1167">
        <v>1598</v>
      </c>
      <c r="B1167" s="3" t="s">
        <v>1599</v>
      </c>
      <c r="C1167" s="3" t="s">
        <v>5708</v>
      </c>
      <c r="D1167" s="6">
        <v>800</v>
      </c>
      <c r="E1167" s="8">
        <v>1</v>
      </c>
      <c r="F1167" t="s">
        <v>8220</v>
      </c>
      <c r="G1167" t="s">
        <v>8223</v>
      </c>
      <c r="H1167" t="s">
        <v>8245</v>
      </c>
      <c r="I1167" s="11">
        <v>1437926458</v>
      </c>
      <c r="J1167">
        <v>1432742458</v>
      </c>
      <c r="K1167" t="b">
        <v>0</v>
      </c>
      <c r="L1167">
        <v>1</v>
      </c>
      <c r="M1167" t="b">
        <v>0</v>
      </c>
      <c r="N1167">
        <f>ROUND(E1167/D1167*100,0)</f>
        <v>0</v>
      </c>
      <c r="O1167">
        <f>IFERROR(ROUND(E1167/L1167,2),0)</f>
        <v>1</v>
      </c>
      <c r="P1167" s="12" t="s">
        <v>8282</v>
      </c>
      <c r="Q1167" t="s">
        <v>8316</v>
      </c>
      <c r="R1167" s="9">
        <f t="shared" si="59"/>
        <v>42151.667337962965</v>
      </c>
      <c r="S1167" s="9">
        <f t="shared" si="60"/>
        <v>42211.667337962965</v>
      </c>
      <c r="T1167">
        <f t="shared" si="58"/>
        <v>2015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>ROUND(E1168/D1168*100,0)</f>
        <v>101</v>
      </c>
      <c r="O1168">
        <f>IFERROR(ROUND(E1168/L1168,2),0)</f>
        <v>55.5</v>
      </c>
      <c r="P1168" s="12" t="s">
        <v>8266</v>
      </c>
      <c r="Q1168" t="s">
        <v>8269</v>
      </c>
      <c r="R1168" s="9">
        <f t="shared" si="59"/>
        <v>41739.525300925925</v>
      </c>
      <c r="S1168" s="9">
        <f t="shared" si="60"/>
        <v>41764.525300925925</v>
      </c>
      <c r="T1168">
        <f t="shared" si="58"/>
        <v>2014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>ROUND(E1169/D1169*100,0)</f>
        <v>126</v>
      </c>
      <c r="O1169">
        <f>IFERROR(ROUND(E1169/L1169,2),0)</f>
        <v>53.72</v>
      </c>
      <c r="P1169" s="12" t="s">
        <v>8266</v>
      </c>
      <c r="Q1169" t="s">
        <v>8268</v>
      </c>
      <c r="R1169" s="9">
        <f t="shared" si="59"/>
        <v>41829.795729166668</v>
      </c>
      <c r="S1169" s="9">
        <f t="shared" si="60"/>
        <v>41859.795729166668</v>
      </c>
      <c r="T1169">
        <f t="shared" si="58"/>
        <v>2014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>ROUND(E1170/D1170*100,0)</f>
        <v>101</v>
      </c>
      <c r="O1170">
        <f>IFERROR(ROUND(E1170/L1170,2),0)</f>
        <v>109.71</v>
      </c>
      <c r="P1170" s="12" t="s">
        <v>8293</v>
      </c>
      <c r="Q1170" t="s">
        <v>8297</v>
      </c>
      <c r="R1170" s="9">
        <f t="shared" si="59"/>
        <v>41524.056921296295</v>
      </c>
      <c r="S1170" s="9">
        <f t="shared" si="60"/>
        <v>41554.056921296295</v>
      </c>
      <c r="T1170">
        <f t="shared" si="58"/>
        <v>2013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>ROUND(E1171/D1171*100,0)</f>
        <v>126</v>
      </c>
      <c r="O1171">
        <f>IFERROR(ROUND(E1171/L1171,2),0)</f>
        <v>84.08</v>
      </c>
      <c r="P1171" s="12" t="s">
        <v>8293</v>
      </c>
      <c r="Q1171" t="s">
        <v>8306</v>
      </c>
      <c r="R1171" s="9">
        <f t="shared" si="59"/>
        <v>41107.849143518521</v>
      </c>
      <c r="S1171" s="9">
        <f t="shared" si="60"/>
        <v>41137.849143518521</v>
      </c>
      <c r="T1171">
        <f t="shared" si="58"/>
        <v>2012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>ROUND(E1172/D1172*100,0)</f>
        <v>101</v>
      </c>
      <c r="O1172">
        <f>IFERROR(ROUND(E1172/L1172,2),0)</f>
        <v>88.44</v>
      </c>
      <c r="P1172" s="12" t="s">
        <v>8293</v>
      </c>
      <c r="Q1172" t="s">
        <v>8306</v>
      </c>
      <c r="R1172" s="9">
        <f t="shared" si="59"/>
        <v>41068.520474537036</v>
      </c>
      <c r="S1172" s="9">
        <f t="shared" si="60"/>
        <v>41098.520474537036</v>
      </c>
      <c r="T1172">
        <f t="shared" ref="T1172:T1235" si="61">YEAR(R1172)</f>
        <v>2012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>ROUND(E1173/D1173*100,0)</f>
        <v>101</v>
      </c>
      <c r="O1173">
        <f>IFERROR(ROUND(E1173/L1173,2),0)</f>
        <v>114.55</v>
      </c>
      <c r="P1173" s="12" t="s">
        <v>8266</v>
      </c>
      <c r="Q1173" t="s">
        <v>8268</v>
      </c>
      <c r="R1173" s="9">
        <f t="shared" si="59"/>
        <v>41927.936157407406</v>
      </c>
      <c r="S1173" s="9">
        <f t="shared" si="60"/>
        <v>41948.977824074071</v>
      </c>
      <c r="T1173">
        <f t="shared" si="61"/>
        <v>2014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>ROUND(E1174/D1174*100,0)</f>
        <v>101</v>
      </c>
      <c r="O1174">
        <f>IFERROR(ROUND(E1174/L1174,2),0)</f>
        <v>25.69</v>
      </c>
      <c r="P1174" s="12" t="s">
        <v>8266</v>
      </c>
      <c r="Q1174" t="s">
        <v>8268</v>
      </c>
      <c r="R1174" s="9">
        <f t="shared" si="59"/>
        <v>41827.909942129627</v>
      </c>
      <c r="S1174" s="9">
        <f t="shared" si="60"/>
        <v>41857.897222222222</v>
      </c>
      <c r="T1174">
        <f t="shared" si="61"/>
        <v>2014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>ROUND(E1175/D1175*100,0)</f>
        <v>101</v>
      </c>
      <c r="O1175">
        <f>IFERROR(ROUND(E1175/L1175,2),0)</f>
        <v>186.11</v>
      </c>
      <c r="P1175" s="12" t="s">
        <v>8290</v>
      </c>
      <c r="Q1175" t="s">
        <v>8308</v>
      </c>
      <c r="R1175" s="9">
        <f t="shared" si="59"/>
        <v>40987.776631944449</v>
      </c>
      <c r="S1175" s="9">
        <f t="shared" si="60"/>
        <v>41001.776631944449</v>
      </c>
      <c r="T1175">
        <f t="shared" si="61"/>
        <v>2012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>ROUND(E1176/D1176*100,0)</f>
        <v>100</v>
      </c>
      <c r="O1176">
        <f>IFERROR(ROUND(E1176/L1176,2),0)</f>
        <v>122.54</v>
      </c>
      <c r="P1176" s="12" t="s">
        <v>8266</v>
      </c>
      <c r="Q1176" t="s">
        <v>8268</v>
      </c>
      <c r="R1176" s="9">
        <f t="shared" si="59"/>
        <v>41982.688611111109</v>
      </c>
      <c r="S1176" s="9">
        <f t="shared" si="60"/>
        <v>42012.688611111109</v>
      </c>
      <c r="T1176">
        <f t="shared" si="61"/>
        <v>2014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>ROUND(E1177/D1177*100,0)</f>
        <v>100</v>
      </c>
      <c r="O1177">
        <f>IFERROR(ROUND(E1177/L1177,2),0)</f>
        <v>79.62</v>
      </c>
      <c r="P1177" s="12" t="s">
        <v>8266</v>
      </c>
      <c r="Q1177" t="s">
        <v>8268</v>
      </c>
      <c r="R1177" s="9">
        <f t="shared" si="59"/>
        <v>41827.674143518518</v>
      </c>
      <c r="S1177" s="9">
        <f t="shared" si="60"/>
        <v>41854.958333333336</v>
      </c>
      <c r="T1177">
        <f t="shared" si="61"/>
        <v>2014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>ROUND(E1178/D1178*100,0)</f>
        <v>100</v>
      </c>
      <c r="O1178">
        <f>IFERROR(ROUND(E1178/L1178,2),0)</f>
        <v>200.49</v>
      </c>
      <c r="P1178" s="12" t="s">
        <v>8266</v>
      </c>
      <c r="Q1178" t="s">
        <v>8268</v>
      </c>
      <c r="R1178" s="9">
        <f t="shared" si="59"/>
        <v>41787.218229166669</v>
      </c>
      <c r="S1178" s="9">
        <f t="shared" si="60"/>
        <v>41817.218229166669</v>
      </c>
      <c r="T1178">
        <f t="shared" si="61"/>
        <v>2014</v>
      </c>
    </row>
    <row r="1179" spans="1:20" ht="58" x14ac:dyDescent="0.35">
      <c r="A1179">
        <v>3982</v>
      </c>
      <c r="B1179" s="3" t="s">
        <v>3978</v>
      </c>
      <c r="C1179" s="3" t="s">
        <v>8088</v>
      </c>
      <c r="D1179" s="6">
        <v>850</v>
      </c>
      <c r="E1179" s="8">
        <v>170</v>
      </c>
      <c r="F1179" t="s">
        <v>8220</v>
      </c>
      <c r="G1179" t="s">
        <v>8224</v>
      </c>
      <c r="H1179" t="s">
        <v>8246</v>
      </c>
      <c r="I1179" s="11">
        <v>1436297180</v>
      </c>
      <c r="J1179">
        <v>1431113180</v>
      </c>
      <c r="K1179" t="b">
        <v>0</v>
      </c>
      <c r="L1179">
        <v>5</v>
      </c>
      <c r="M1179" t="b">
        <v>0</v>
      </c>
      <c r="N1179">
        <f>ROUND(E1179/D1179*100,0)</f>
        <v>20</v>
      </c>
      <c r="O1179">
        <f>IFERROR(ROUND(E1179/L1179,2),0)</f>
        <v>34</v>
      </c>
      <c r="P1179" s="12" t="s">
        <v>8266</v>
      </c>
      <c r="Q1179" t="s">
        <v>8268</v>
      </c>
      <c r="R1179" s="9">
        <f t="shared" si="59"/>
        <v>42132.809953703705</v>
      </c>
      <c r="S1179" s="9">
        <f t="shared" si="60"/>
        <v>42192.809953703705</v>
      </c>
      <c r="T1179">
        <f t="shared" si="61"/>
        <v>2015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>ROUND(E1180/D1180*100,0)</f>
        <v>100</v>
      </c>
      <c r="O1180">
        <f>IFERROR(ROUND(E1180/L1180,2),0)</f>
        <v>68.53</v>
      </c>
      <c r="P1180" s="12" t="s">
        <v>8266</v>
      </c>
      <c r="Q1180" t="s">
        <v>8268</v>
      </c>
      <c r="R1180" s="9">
        <f t="shared" si="59"/>
        <v>41902.333726851852</v>
      </c>
      <c r="S1180" s="9">
        <f t="shared" si="60"/>
        <v>41932.333726851852</v>
      </c>
      <c r="T1180">
        <f t="shared" si="61"/>
        <v>2014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>ROUND(E1181/D1181*100,0)</f>
        <v>100</v>
      </c>
      <c r="O1181">
        <f>IFERROR(ROUND(E1181/L1181,2),0)</f>
        <v>178.61</v>
      </c>
      <c r="P1181" s="12" t="s">
        <v>8293</v>
      </c>
      <c r="Q1181" t="s">
        <v>8297</v>
      </c>
      <c r="R1181" s="9">
        <f t="shared" si="59"/>
        <v>40996.667199074072</v>
      </c>
      <c r="S1181" s="9">
        <f t="shared" si="60"/>
        <v>41026.667199074072</v>
      </c>
      <c r="T1181">
        <f t="shared" si="61"/>
        <v>2012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>ROUND(E1182/D1182*100,0)</f>
        <v>100</v>
      </c>
      <c r="O1182">
        <f>IFERROR(ROUND(E1182/L1182,2),0)</f>
        <v>131.58000000000001</v>
      </c>
      <c r="P1182" s="12" t="s">
        <v>8293</v>
      </c>
      <c r="Q1182" t="s">
        <v>8294</v>
      </c>
      <c r="R1182" s="9">
        <f t="shared" si="59"/>
        <v>40417.011296296296</v>
      </c>
      <c r="S1182" s="9">
        <f t="shared" si="60"/>
        <v>40462.011296296296</v>
      </c>
      <c r="T1182">
        <f t="shared" si="61"/>
        <v>2010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>ROUND(E1183/D1183*100,0)</f>
        <v>100</v>
      </c>
      <c r="O1183">
        <f>IFERROR(ROUND(E1183/L1183,2),0)</f>
        <v>192.31</v>
      </c>
      <c r="P1183" s="12" t="s">
        <v>8290</v>
      </c>
      <c r="Q1183" t="s">
        <v>8308</v>
      </c>
      <c r="R1183" s="9">
        <f t="shared" si="59"/>
        <v>41197.753310185188</v>
      </c>
      <c r="S1183" s="9">
        <f t="shared" si="60"/>
        <v>41217.794976851852</v>
      </c>
      <c r="T1183">
        <f t="shared" si="61"/>
        <v>2012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>ROUND(E1184/D1184*100,0)</f>
        <v>100</v>
      </c>
      <c r="O1184">
        <f>IFERROR(ROUND(E1184/L1184,2),0)</f>
        <v>100</v>
      </c>
      <c r="P1184" s="12" t="s">
        <v>8290</v>
      </c>
      <c r="Q1184" t="s">
        <v>8291</v>
      </c>
      <c r="R1184" s="9">
        <f t="shared" si="59"/>
        <v>40343.084421296298</v>
      </c>
      <c r="S1184" s="9">
        <f t="shared" si="60"/>
        <v>40378.666666666664</v>
      </c>
      <c r="T1184">
        <f t="shared" si="61"/>
        <v>2010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>ROUND(E1185/D1185*100,0)</f>
        <v>100</v>
      </c>
      <c r="O1185">
        <f>IFERROR(ROUND(E1185/L1185,2),0)</f>
        <v>185.19</v>
      </c>
      <c r="P1185" s="12" t="s">
        <v>8293</v>
      </c>
      <c r="Q1185" t="s">
        <v>8306</v>
      </c>
      <c r="R1185" s="9">
        <f t="shared" si="59"/>
        <v>42460.573611111111</v>
      </c>
      <c r="S1185" s="9">
        <f t="shared" si="60"/>
        <v>42482.619444444441</v>
      </c>
      <c r="T1185">
        <f t="shared" si="61"/>
        <v>2016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>ROUND(E1186/D1186*100,0)</f>
        <v>100</v>
      </c>
      <c r="O1186">
        <f>IFERROR(ROUND(E1186/L1186,2),0)</f>
        <v>64.94</v>
      </c>
      <c r="P1186" s="12" t="s">
        <v>8266</v>
      </c>
      <c r="Q1186" t="s">
        <v>8269</v>
      </c>
      <c r="R1186" s="9">
        <f t="shared" si="59"/>
        <v>42065.750300925924</v>
      </c>
      <c r="S1186" s="9">
        <f t="shared" si="60"/>
        <v>42095.708634259259</v>
      </c>
      <c r="T1186">
        <f t="shared" si="61"/>
        <v>2015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>ROUND(E1187/D1187*100,0)</f>
        <v>100</v>
      </c>
      <c r="O1187">
        <f>IFERROR(ROUND(E1187/L1187,2),0)</f>
        <v>178.57</v>
      </c>
      <c r="P1187" s="12" t="s">
        <v>8266</v>
      </c>
      <c r="Q1187" t="s">
        <v>8268</v>
      </c>
      <c r="R1187" s="9">
        <f t="shared" si="59"/>
        <v>41944.527627314819</v>
      </c>
      <c r="S1187" s="9">
        <f t="shared" si="60"/>
        <v>42004.569293981483</v>
      </c>
      <c r="T1187">
        <f t="shared" si="61"/>
        <v>2014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>ROUND(E1188/D1188*100,0)</f>
        <v>108</v>
      </c>
      <c r="O1188">
        <f>IFERROR(ROUND(E1188/L1188,2),0)</f>
        <v>65.16</v>
      </c>
      <c r="P1188" s="12" t="s">
        <v>8293</v>
      </c>
      <c r="Q1188" t="s">
        <v>8295</v>
      </c>
      <c r="R1188" s="9">
        <f t="shared" si="59"/>
        <v>42016.641435185185</v>
      </c>
      <c r="S1188" s="9">
        <f t="shared" si="60"/>
        <v>42046.641435185185</v>
      </c>
      <c r="T1188">
        <f t="shared" si="61"/>
        <v>2015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>ROUND(E1189/D1189*100,0)</f>
        <v>20</v>
      </c>
      <c r="O1189">
        <f>IFERROR(ROUND(E1189/L1189,2),0)</f>
        <v>308.75</v>
      </c>
      <c r="P1189" s="12" t="s">
        <v>8277</v>
      </c>
      <c r="Q1189" t="s">
        <v>8279</v>
      </c>
      <c r="R1189" s="9">
        <f t="shared" si="59"/>
        <v>42313.936365740738</v>
      </c>
      <c r="S1189" s="9">
        <f t="shared" si="60"/>
        <v>42343.936365740738</v>
      </c>
      <c r="T1189">
        <f t="shared" si="61"/>
        <v>2015</v>
      </c>
    </row>
    <row r="1190" spans="1:20" ht="43.5" x14ac:dyDescent="0.35">
      <c r="A1190">
        <v>3732</v>
      </c>
      <c r="B1190" s="3" t="s">
        <v>3729</v>
      </c>
      <c r="C1190" s="3" t="s">
        <v>7842</v>
      </c>
      <c r="D1190" s="6">
        <v>850</v>
      </c>
      <c r="E1190" s="8">
        <v>131</v>
      </c>
      <c r="F1190" t="s">
        <v>8220</v>
      </c>
      <c r="G1190" t="s">
        <v>8232</v>
      </c>
      <c r="H1190" t="s">
        <v>8248</v>
      </c>
      <c r="I1190" s="11">
        <v>1422100800</v>
      </c>
      <c r="J1190">
        <v>1416932133</v>
      </c>
      <c r="K1190" t="b">
        <v>0</v>
      </c>
      <c r="L1190">
        <v>4</v>
      </c>
      <c r="M1190" t="b">
        <v>0</v>
      </c>
      <c r="N1190">
        <f>ROUND(E1190/D1190*100,0)</f>
        <v>15</v>
      </c>
      <c r="O1190">
        <f>IFERROR(ROUND(E1190/L1190,2),0)</f>
        <v>32.75</v>
      </c>
      <c r="P1190" s="12" t="s">
        <v>8266</v>
      </c>
      <c r="Q1190" t="s">
        <v>8268</v>
      </c>
      <c r="R1190" s="9">
        <f t="shared" si="59"/>
        <v>41968.677465277782</v>
      </c>
      <c r="S1190" s="9">
        <f t="shared" si="60"/>
        <v>42028.5</v>
      </c>
      <c r="T1190">
        <f t="shared" si="61"/>
        <v>2014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>ROUND(E1191/D1191*100,0)</f>
        <v>110</v>
      </c>
      <c r="O1191">
        <f>IFERROR(ROUND(E1191/L1191,2),0)</f>
        <v>94.9</v>
      </c>
      <c r="P1191" s="12" t="s">
        <v>8266</v>
      </c>
      <c r="Q1191" t="s">
        <v>8269</v>
      </c>
      <c r="R1191" s="9">
        <f t="shared" si="59"/>
        <v>41865.882928240739</v>
      </c>
      <c r="S1191" s="9">
        <f t="shared" si="60"/>
        <v>41890.882928240739</v>
      </c>
      <c r="T1191">
        <f t="shared" si="61"/>
        <v>2014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>ROUND(E1192/D1192*100,0)</f>
        <v>10</v>
      </c>
      <c r="O1192">
        <f>IFERROR(ROUND(E1192/L1192,2),0)</f>
        <v>54.67</v>
      </c>
      <c r="P1192" s="12" t="s">
        <v>8277</v>
      </c>
      <c r="Q1192" t="s">
        <v>8279</v>
      </c>
      <c r="R1192" s="9">
        <f t="shared" si="59"/>
        <v>42626.633703703701</v>
      </c>
      <c r="S1192" s="9">
        <f t="shared" si="60"/>
        <v>42656.633703703701</v>
      </c>
      <c r="T1192">
        <f t="shared" si="61"/>
        <v>2016</v>
      </c>
    </row>
    <row r="1193" spans="1:20" ht="58" x14ac:dyDescent="0.35">
      <c r="A1193">
        <v>947</v>
      </c>
      <c r="B1193" s="3" t="s">
        <v>948</v>
      </c>
      <c r="C1193" s="3" t="s">
        <v>5057</v>
      </c>
      <c r="D1193" s="6">
        <v>850</v>
      </c>
      <c r="E1193" s="8">
        <v>0</v>
      </c>
      <c r="F1193" t="s">
        <v>8220</v>
      </c>
      <c r="G1193" t="s">
        <v>8223</v>
      </c>
      <c r="H1193" t="s">
        <v>8245</v>
      </c>
      <c r="I1193" s="11">
        <v>1467312306</v>
      </c>
      <c r="J1193">
        <v>1462128306</v>
      </c>
      <c r="K1193" t="b">
        <v>0</v>
      </c>
      <c r="L1193">
        <v>0</v>
      </c>
      <c r="M1193" t="b">
        <v>0</v>
      </c>
      <c r="N1193">
        <f>ROUND(E1193/D1193*100,0)</f>
        <v>0</v>
      </c>
      <c r="O1193">
        <f>IFERROR(ROUND(E1193/L1193,2),0)</f>
        <v>0</v>
      </c>
      <c r="P1193" s="12" t="s">
        <v>8277</v>
      </c>
      <c r="Q1193" t="s">
        <v>8279</v>
      </c>
      <c r="R1193" s="9">
        <f t="shared" si="59"/>
        <v>42491.781319444446</v>
      </c>
      <c r="S1193" s="9">
        <f t="shared" si="60"/>
        <v>42551.781319444446</v>
      </c>
      <c r="T1193">
        <f t="shared" si="61"/>
        <v>2016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>ROUND(E1194/D1194*100,0)</f>
        <v>100</v>
      </c>
      <c r="O1194">
        <f>IFERROR(ROUND(E1194/L1194,2),0)</f>
        <v>148.47999999999999</v>
      </c>
      <c r="P1194" s="12" t="s">
        <v>8266</v>
      </c>
      <c r="Q1194" t="s">
        <v>8268</v>
      </c>
      <c r="R1194" s="9">
        <f t="shared" si="59"/>
        <v>42062.834444444445</v>
      </c>
      <c r="S1194" s="9">
        <f t="shared" si="60"/>
        <v>42083.852083333331</v>
      </c>
      <c r="T1194">
        <f t="shared" si="61"/>
        <v>2015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>ROUND(E1195/D1195*100,0)</f>
        <v>196</v>
      </c>
      <c r="O1195">
        <f>IFERROR(ROUND(E1195/L1195,2),0)</f>
        <v>40.75</v>
      </c>
      <c r="P1195" s="12" t="s">
        <v>8293</v>
      </c>
      <c r="Q1195" t="s">
        <v>8295</v>
      </c>
      <c r="R1195" s="9">
        <f t="shared" si="59"/>
        <v>41716.785011574073</v>
      </c>
      <c r="S1195" s="9">
        <f t="shared" si="60"/>
        <v>41739.290972222225</v>
      </c>
      <c r="T1195">
        <f t="shared" si="61"/>
        <v>2014</v>
      </c>
    </row>
    <row r="1196" spans="1:20" ht="58" x14ac:dyDescent="0.35">
      <c r="A1196">
        <v>930</v>
      </c>
      <c r="B1196" s="3" t="s">
        <v>931</v>
      </c>
      <c r="C1196" s="3" t="s">
        <v>5040</v>
      </c>
      <c r="D1196" s="6">
        <v>900</v>
      </c>
      <c r="E1196" s="8">
        <v>345</v>
      </c>
      <c r="F1196" t="s">
        <v>8220</v>
      </c>
      <c r="G1196" t="s">
        <v>8223</v>
      </c>
      <c r="H1196" t="s">
        <v>8245</v>
      </c>
      <c r="I1196" s="11">
        <v>1277501520</v>
      </c>
      <c r="J1196">
        <v>1273874306</v>
      </c>
      <c r="K1196" t="b">
        <v>0</v>
      </c>
      <c r="L1196">
        <v>5</v>
      </c>
      <c r="M1196" t="b">
        <v>0</v>
      </c>
      <c r="N1196">
        <f>ROUND(E1196/D1196*100,0)</f>
        <v>38</v>
      </c>
      <c r="O1196">
        <f>IFERROR(ROUND(E1196/L1196,2),0)</f>
        <v>69</v>
      </c>
      <c r="P1196" s="12" t="s">
        <v>8293</v>
      </c>
      <c r="Q1196" t="s">
        <v>8315</v>
      </c>
      <c r="R1196" s="9">
        <f t="shared" si="59"/>
        <v>40312.915578703702</v>
      </c>
      <c r="S1196" s="9">
        <f t="shared" si="60"/>
        <v>40354.897222222222</v>
      </c>
      <c r="T1196">
        <f t="shared" si="61"/>
        <v>2010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>ROUND(E1197/D1197*100,0)</f>
        <v>106</v>
      </c>
      <c r="O1197">
        <f>IFERROR(ROUND(E1197/L1197,2),0)</f>
        <v>64.75</v>
      </c>
      <c r="P1197" s="12" t="s">
        <v>8285</v>
      </c>
      <c r="Q1197" t="s">
        <v>8286</v>
      </c>
      <c r="R1197" s="9">
        <f t="shared" si="59"/>
        <v>41614.651493055557</v>
      </c>
      <c r="S1197" s="9">
        <f t="shared" si="60"/>
        <v>41644.651493055557</v>
      </c>
      <c r="T1197">
        <f t="shared" si="61"/>
        <v>2013</v>
      </c>
    </row>
    <row r="1198" spans="1:20" ht="43.5" x14ac:dyDescent="0.35">
      <c r="A1198">
        <v>1446</v>
      </c>
      <c r="B1198" s="3" t="s">
        <v>1447</v>
      </c>
      <c r="C1198" s="3" t="s">
        <v>5556</v>
      </c>
      <c r="D1198" s="6">
        <v>900</v>
      </c>
      <c r="E1198" s="8">
        <v>0</v>
      </c>
      <c r="F1198" t="s">
        <v>8220</v>
      </c>
      <c r="G1198" t="s">
        <v>8236</v>
      </c>
      <c r="H1198" t="s">
        <v>8248</v>
      </c>
      <c r="I1198" s="11">
        <v>1461235478</v>
      </c>
      <c r="J1198">
        <v>1459507478</v>
      </c>
      <c r="K1198" t="b">
        <v>0</v>
      </c>
      <c r="L1198">
        <v>0</v>
      </c>
      <c r="M1198" t="b">
        <v>0</v>
      </c>
      <c r="N1198">
        <f>ROUND(E1198/D1198*100,0)</f>
        <v>0</v>
      </c>
      <c r="O1198">
        <f>IFERROR(ROUND(E1198/L1198,2),0)</f>
        <v>0</v>
      </c>
      <c r="P1198" s="12" t="s">
        <v>8280</v>
      </c>
      <c r="Q1198" t="s">
        <v>8313</v>
      </c>
      <c r="R1198" s="9">
        <f t="shared" si="59"/>
        <v>42461.447662037041</v>
      </c>
      <c r="S1198" s="9">
        <f t="shared" si="60"/>
        <v>42481.447662037041</v>
      </c>
      <c r="T1198">
        <f t="shared" si="61"/>
        <v>2016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>ROUND(E1199/D1199*100,0)</f>
        <v>110</v>
      </c>
      <c r="O1199">
        <f>IFERROR(ROUND(E1199/L1199,2),0)</f>
        <v>74.25</v>
      </c>
      <c r="P1199" s="12" t="s">
        <v>8293</v>
      </c>
      <c r="Q1199" t="s">
        <v>8297</v>
      </c>
      <c r="R1199" s="9">
        <f t="shared" si="59"/>
        <v>42526.874236111107</v>
      </c>
      <c r="S1199" s="9">
        <f t="shared" si="60"/>
        <v>42556.874236111107</v>
      </c>
      <c r="T1199">
        <f t="shared" si="61"/>
        <v>2016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>ROUND(E1200/D1200*100,0)</f>
        <v>138</v>
      </c>
      <c r="O1200">
        <f>IFERROR(ROUND(E1200/L1200,2),0)</f>
        <v>34.17</v>
      </c>
      <c r="P1200" s="12" t="s">
        <v>8293</v>
      </c>
      <c r="Q1200" t="s">
        <v>8297</v>
      </c>
      <c r="R1200" s="9">
        <f t="shared" si="59"/>
        <v>41543.988067129627</v>
      </c>
      <c r="S1200" s="9">
        <f t="shared" si="60"/>
        <v>41571.988067129627</v>
      </c>
      <c r="T1200">
        <f t="shared" si="61"/>
        <v>2013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>ROUND(E1201/D1201*100,0)</f>
        <v>320</v>
      </c>
      <c r="O1201">
        <f>IFERROR(ROUND(E1201/L1201,2),0)</f>
        <v>24.76</v>
      </c>
      <c r="P1201" s="12" t="s">
        <v>8285</v>
      </c>
      <c r="Q1201" t="s">
        <v>8286</v>
      </c>
      <c r="R1201" s="9">
        <f t="shared" si="59"/>
        <v>42469.874907407408</v>
      </c>
      <c r="S1201" s="9">
        <f t="shared" si="60"/>
        <v>42487.083333333328</v>
      </c>
      <c r="T1201">
        <f t="shared" si="61"/>
        <v>2016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>ROUND(E1202/D1202*100,0)</f>
        <v>107</v>
      </c>
      <c r="O1202">
        <f>IFERROR(ROUND(E1202/L1202,2),0)</f>
        <v>28.58</v>
      </c>
      <c r="P1202" s="12" t="s">
        <v>8290</v>
      </c>
      <c r="Q1202" t="s">
        <v>8291</v>
      </c>
      <c r="R1202" s="9">
        <f t="shared" si="59"/>
        <v>40526.36917824074</v>
      </c>
      <c r="S1202" s="9">
        <f t="shared" si="60"/>
        <v>40576.332638888889</v>
      </c>
      <c r="T1202">
        <f t="shared" si="61"/>
        <v>2010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>ROUND(E1203/D1203*100,0)</f>
        <v>120</v>
      </c>
      <c r="O1203">
        <f>IFERROR(ROUND(E1203/L1203,2),0)</f>
        <v>41.7</v>
      </c>
      <c r="P1203" s="12" t="s">
        <v>8293</v>
      </c>
      <c r="Q1203" t="s">
        <v>8301</v>
      </c>
      <c r="R1203" s="9">
        <f t="shared" si="59"/>
        <v>42051.148888888885</v>
      </c>
      <c r="S1203" s="9">
        <f t="shared" si="60"/>
        <v>42079.107222222221</v>
      </c>
      <c r="T1203">
        <f t="shared" si="61"/>
        <v>2015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>ROUND(E1204/D1204*100,0)</f>
        <v>114</v>
      </c>
      <c r="O1204">
        <f>IFERROR(ROUND(E1204/L1204,2),0)</f>
        <v>77.34</v>
      </c>
      <c r="P1204" s="12" t="s">
        <v>8266</v>
      </c>
      <c r="Q1204" t="s">
        <v>8268</v>
      </c>
      <c r="R1204" s="9">
        <f t="shared" si="59"/>
        <v>41375.702210648145</v>
      </c>
      <c r="S1204" s="9">
        <f t="shared" si="60"/>
        <v>41400.702210648145</v>
      </c>
      <c r="T1204">
        <f t="shared" si="61"/>
        <v>2013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>ROUND(E1205/D1205*100,0)</f>
        <v>120</v>
      </c>
      <c r="O1205">
        <f>IFERROR(ROUND(E1205/L1205,2),0)</f>
        <v>159.47</v>
      </c>
      <c r="P1205" s="12" t="s">
        <v>8266</v>
      </c>
      <c r="Q1205" t="s">
        <v>8268</v>
      </c>
      <c r="R1205" s="9">
        <f t="shared" si="59"/>
        <v>42089.412557870368</v>
      </c>
      <c r="S1205" s="9">
        <f t="shared" si="60"/>
        <v>42117.770833333328</v>
      </c>
      <c r="T1205">
        <f t="shared" si="61"/>
        <v>2015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>ROUND(E1206/D1206*100,0)</f>
        <v>237</v>
      </c>
      <c r="O1206">
        <f>IFERROR(ROUND(E1206/L1206,2),0)</f>
        <v>36.21</v>
      </c>
      <c r="P1206" s="12" t="s">
        <v>8293</v>
      </c>
      <c r="Q1206" t="s">
        <v>8295</v>
      </c>
      <c r="R1206" s="9">
        <f t="shared" si="59"/>
        <v>42145.919687500005</v>
      </c>
      <c r="S1206" s="9">
        <f t="shared" si="60"/>
        <v>42175.919687500005</v>
      </c>
      <c r="T1206">
        <f t="shared" si="61"/>
        <v>2015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>ROUND(E1207/D1207*100,0)</f>
        <v>3</v>
      </c>
      <c r="O1207">
        <f>IFERROR(ROUND(E1207/L1207,2),0)</f>
        <v>81.239999999999995</v>
      </c>
      <c r="P1207" s="12" t="s">
        <v>8290</v>
      </c>
      <c r="Q1207" t="s">
        <v>8302</v>
      </c>
      <c r="R1207" s="9">
        <f t="shared" si="59"/>
        <v>42186.257418981477</v>
      </c>
      <c r="S1207" s="9">
        <f t="shared" si="60"/>
        <v>42217.207638888889</v>
      </c>
      <c r="T1207">
        <f t="shared" si="61"/>
        <v>2015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>ROUND(E1208/D1208*100,0)</f>
        <v>117</v>
      </c>
      <c r="O1208">
        <f>IFERROR(ROUND(E1208/L1208,2),0)</f>
        <v>85.18</v>
      </c>
      <c r="P1208" s="12" t="s">
        <v>8266</v>
      </c>
      <c r="Q1208" t="s">
        <v>8267</v>
      </c>
      <c r="R1208" s="9">
        <f t="shared" si="59"/>
        <v>42024.702893518523</v>
      </c>
      <c r="S1208" s="9">
        <f t="shared" si="60"/>
        <v>42045.702893518523</v>
      </c>
      <c r="T1208">
        <f t="shared" si="61"/>
        <v>2015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>ROUND(E1209/D1209*100,0)</f>
        <v>134</v>
      </c>
      <c r="O1209">
        <f>IFERROR(ROUND(E1209/L1209,2),0)</f>
        <v>62.38</v>
      </c>
      <c r="P1209" s="12" t="s">
        <v>8293</v>
      </c>
      <c r="Q1209" t="s">
        <v>8294</v>
      </c>
      <c r="R1209" s="9">
        <f t="shared" si="59"/>
        <v>41373.690266203703</v>
      </c>
      <c r="S1209" s="9">
        <f t="shared" si="60"/>
        <v>41403.690266203703</v>
      </c>
      <c r="T1209">
        <f t="shared" si="61"/>
        <v>2013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>ROUND(E1210/D1210*100,0)</f>
        <v>212</v>
      </c>
      <c r="O1210">
        <f>IFERROR(ROUND(E1210/L1210,2),0)</f>
        <v>50.25</v>
      </c>
      <c r="P1210" s="12" t="s">
        <v>8293</v>
      </c>
      <c r="Q1210" t="s">
        <v>8297</v>
      </c>
      <c r="R1210" s="9">
        <f t="shared" si="59"/>
        <v>42707.074976851851</v>
      </c>
      <c r="S1210" s="9">
        <f t="shared" si="60"/>
        <v>42727.074976851851</v>
      </c>
      <c r="T1210">
        <f t="shared" si="61"/>
        <v>2016</v>
      </c>
    </row>
    <row r="1211" spans="1:20" ht="43.5" x14ac:dyDescent="0.35">
      <c r="A1211">
        <v>885</v>
      </c>
      <c r="B1211" s="3" t="s">
        <v>886</v>
      </c>
      <c r="C1211" s="3" t="s">
        <v>4995</v>
      </c>
      <c r="D1211" s="6">
        <v>1000</v>
      </c>
      <c r="E1211" s="8">
        <v>750</v>
      </c>
      <c r="F1211" t="s">
        <v>8220</v>
      </c>
      <c r="G1211" t="s">
        <v>8223</v>
      </c>
      <c r="H1211" t="s">
        <v>8245</v>
      </c>
      <c r="I1211" s="11">
        <v>1483137311</v>
      </c>
      <c r="J1211">
        <v>1481322911</v>
      </c>
      <c r="K1211" t="b">
        <v>0</v>
      </c>
      <c r="L1211">
        <v>21</v>
      </c>
      <c r="M1211" t="b">
        <v>0</v>
      </c>
      <c r="N1211">
        <f>ROUND(E1211/D1211*100,0)</f>
        <v>75</v>
      </c>
      <c r="O1211">
        <f>IFERROR(ROUND(E1211/L1211,2),0)</f>
        <v>35.71</v>
      </c>
      <c r="P1211" s="12" t="s">
        <v>8293</v>
      </c>
      <c r="Q1211" t="s">
        <v>8294</v>
      </c>
      <c r="R1211" s="9">
        <f t="shared" si="59"/>
        <v>42713.941099537042</v>
      </c>
      <c r="S1211" s="9">
        <f t="shared" si="60"/>
        <v>42734.941099537042</v>
      </c>
      <c r="T1211">
        <f t="shared" si="61"/>
        <v>2016</v>
      </c>
    </row>
    <row r="1212" spans="1:20" ht="43.5" x14ac:dyDescent="0.35">
      <c r="A1212">
        <v>2915</v>
      </c>
      <c r="B1212" s="3" t="s">
        <v>2915</v>
      </c>
      <c r="C1212" s="3" t="s">
        <v>7025</v>
      </c>
      <c r="D1212" s="6">
        <v>1000</v>
      </c>
      <c r="E1212" s="8">
        <v>611</v>
      </c>
      <c r="F1212" t="s">
        <v>8220</v>
      </c>
      <c r="G1212" t="s">
        <v>8224</v>
      </c>
      <c r="H1212" t="s">
        <v>8246</v>
      </c>
      <c r="I1212" s="11">
        <v>1458117190</v>
      </c>
      <c r="J1212">
        <v>1455528790</v>
      </c>
      <c r="K1212" t="b">
        <v>0</v>
      </c>
      <c r="L1212">
        <v>3</v>
      </c>
      <c r="M1212" t="b">
        <v>0</v>
      </c>
      <c r="N1212">
        <f>ROUND(E1212/D1212*100,0)</f>
        <v>61</v>
      </c>
      <c r="O1212">
        <f>IFERROR(ROUND(E1212/L1212,2),0)</f>
        <v>203.67</v>
      </c>
      <c r="P1212" s="12" t="s">
        <v>8266</v>
      </c>
      <c r="Q1212" t="s">
        <v>8268</v>
      </c>
      <c r="R1212" s="9">
        <f t="shared" si="59"/>
        <v>42415.398032407407</v>
      </c>
      <c r="S1212" s="9">
        <f t="shared" si="60"/>
        <v>42445.356365740736</v>
      </c>
      <c r="T1212">
        <f t="shared" si="61"/>
        <v>2016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>ROUND(E1213/D1213*100,0)</f>
        <v>104</v>
      </c>
      <c r="O1213">
        <f>IFERROR(ROUND(E1213/L1213,2),0)</f>
        <v>53.56</v>
      </c>
      <c r="P1213" s="12" t="s">
        <v>8293</v>
      </c>
      <c r="Q1213" t="s">
        <v>8297</v>
      </c>
      <c r="R1213" s="9">
        <f t="shared" si="59"/>
        <v>40663.08666666667</v>
      </c>
      <c r="S1213" s="9">
        <f t="shared" si="60"/>
        <v>40706.166666666664</v>
      </c>
      <c r="T1213">
        <f t="shared" si="61"/>
        <v>2011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>ROUND(E1214/D1214*100,0)</f>
        <v>155</v>
      </c>
      <c r="O1214">
        <f>IFERROR(ROUND(E1214/L1214,2),0)</f>
        <v>83.14</v>
      </c>
      <c r="P1214" s="12" t="s">
        <v>8266</v>
      </c>
      <c r="Q1214" t="s">
        <v>8268</v>
      </c>
      <c r="R1214" s="9">
        <f t="shared" si="59"/>
        <v>42126.87501157407</v>
      </c>
      <c r="S1214" s="9">
        <f t="shared" si="60"/>
        <v>42158.290972222225</v>
      </c>
      <c r="T1214">
        <f t="shared" si="61"/>
        <v>2015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>ROUND(E1215/D1215*100,0)</f>
        <v>103</v>
      </c>
      <c r="O1215">
        <f>IFERROR(ROUND(E1215/L1215,2),0)</f>
        <v>43.04</v>
      </c>
      <c r="P1215" s="12" t="s">
        <v>8290</v>
      </c>
      <c r="Q1215" t="s">
        <v>8308</v>
      </c>
      <c r="R1215" s="9">
        <f t="shared" si="59"/>
        <v>41701.901817129627</v>
      </c>
      <c r="S1215" s="9">
        <f t="shared" si="60"/>
        <v>41721</v>
      </c>
      <c r="T1215">
        <f t="shared" si="61"/>
        <v>2014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>ROUND(E1216/D1216*100,0)</f>
        <v>155</v>
      </c>
      <c r="O1216">
        <f>IFERROR(ROUND(E1216/L1216,2),0)</f>
        <v>96.71</v>
      </c>
      <c r="P1216" s="12" t="s">
        <v>8290</v>
      </c>
      <c r="Q1216" t="s">
        <v>8308</v>
      </c>
      <c r="R1216" s="9">
        <f t="shared" si="59"/>
        <v>41311.799513888887</v>
      </c>
      <c r="S1216" s="9">
        <f t="shared" si="60"/>
        <v>41336.799513888887</v>
      </c>
      <c r="T1216">
        <f t="shared" si="61"/>
        <v>2013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>ROUND(E1217/D1217*100,0)</f>
        <v>155</v>
      </c>
      <c r="O1217">
        <f>IFERROR(ROUND(E1217/L1217,2),0)</f>
        <v>69.27</v>
      </c>
      <c r="P1217" s="12" t="s">
        <v>8288</v>
      </c>
      <c r="Q1217" t="s">
        <v>8289</v>
      </c>
      <c r="R1217" s="9">
        <f t="shared" si="59"/>
        <v>42738.692233796297</v>
      </c>
      <c r="S1217" s="9">
        <f t="shared" si="60"/>
        <v>42768.692233796297</v>
      </c>
      <c r="T1217">
        <f t="shared" si="61"/>
        <v>2017</v>
      </c>
    </row>
    <row r="1218" spans="1:20" ht="43.5" x14ac:dyDescent="0.35">
      <c r="A1218">
        <v>2854</v>
      </c>
      <c r="B1218" s="3" t="s">
        <v>2854</v>
      </c>
      <c r="C1218" s="3" t="s">
        <v>6964</v>
      </c>
      <c r="D1218" s="6">
        <v>1000</v>
      </c>
      <c r="E1218" s="8">
        <v>417</v>
      </c>
      <c r="F1218" t="s">
        <v>8220</v>
      </c>
      <c r="G1218" t="s">
        <v>8224</v>
      </c>
      <c r="H1218" t="s">
        <v>8246</v>
      </c>
      <c r="I1218" s="11">
        <v>1431018719</v>
      </c>
      <c r="J1218">
        <v>1429290719</v>
      </c>
      <c r="K1218" t="b">
        <v>0</v>
      </c>
      <c r="L1218">
        <v>14</v>
      </c>
      <c r="M1218" t="b">
        <v>0</v>
      </c>
      <c r="N1218">
        <f>ROUND(E1218/D1218*100,0)</f>
        <v>42</v>
      </c>
      <c r="O1218">
        <f>IFERROR(ROUND(E1218/L1218,2),0)</f>
        <v>29.79</v>
      </c>
      <c r="P1218" s="12" t="s">
        <v>8266</v>
      </c>
      <c r="Q1218" t="s">
        <v>8268</v>
      </c>
      <c r="R1218" s="9">
        <f t="shared" si="59"/>
        <v>42111.71665509259</v>
      </c>
      <c r="S1218" s="9">
        <f t="shared" si="60"/>
        <v>42131.71665509259</v>
      </c>
      <c r="T1218">
        <f t="shared" si="61"/>
        <v>2015</v>
      </c>
    </row>
    <row r="1219" spans="1:20" ht="58" x14ac:dyDescent="0.35">
      <c r="A1219">
        <v>234</v>
      </c>
      <c r="B1219" s="3" t="s">
        <v>236</v>
      </c>
      <c r="C1219" s="3" t="s">
        <v>4344</v>
      </c>
      <c r="D1219" s="6">
        <v>1000</v>
      </c>
      <c r="E1219" s="8">
        <v>401</v>
      </c>
      <c r="F1219" t="s">
        <v>8220</v>
      </c>
      <c r="G1219" t="s">
        <v>8223</v>
      </c>
      <c r="H1219" t="s">
        <v>8245</v>
      </c>
      <c r="I1219" s="11">
        <v>1434847859</v>
      </c>
      <c r="J1219">
        <v>1431391859</v>
      </c>
      <c r="K1219" t="b">
        <v>0</v>
      </c>
      <c r="L1219">
        <v>5</v>
      </c>
      <c r="M1219" t="b">
        <v>0</v>
      </c>
      <c r="N1219">
        <f>ROUND(E1219/D1219*100,0)</f>
        <v>40</v>
      </c>
      <c r="O1219">
        <f>IFERROR(ROUND(E1219/L1219,2),0)</f>
        <v>80.2</v>
      </c>
      <c r="P1219" s="12" t="s">
        <v>8290</v>
      </c>
      <c r="Q1219" t="s">
        <v>8292</v>
      </c>
      <c r="R1219" s="9">
        <f t="shared" ref="R1219:R1282" si="62">(((J1219/60)/60)/24)+DATE(1970,1,1)</f>
        <v>42136.035405092596</v>
      </c>
      <c r="S1219" s="9">
        <f t="shared" ref="S1219:S1282" si="63">(((I1219/60)/60)/24)+DATE(1970,1,1)</f>
        <v>42176.035405092596</v>
      </c>
      <c r="T1219">
        <f t="shared" si="61"/>
        <v>2015</v>
      </c>
    </row>
    <row r="1220" spans="1:20" ht="58" x14ac:dyDescent="0.35">
      <c r="A1220">
        <v>3974</v>
      </c>
      <c r="B1220" s="3" t="s">
        <v>3971</v>
      </c>
      <c r="C1220" s="3" t="s">
        <v>8081</v>
      </c>
      <c r="D1220" s="6">
        <v>1000</v>
      </c>
      <c r="E1220" s="8">
        <v>320</v>
      </c>
      <c r="F1220" t="s">
        <v>8220</v>
      </c>
      <c r="G1220" t="s">
        <v>8224</v>
      </c>
      <c r="H1220" t="s">
        <v>8246</v>
      </c>
      <c r="I1220" s="11">
        <v>1464872848</v>
      </c>
      <c r="J1220">
        <v>1462280848</v>
      </c>
      <c r="K1220" t="b">
        <v>0</v>
      </c>
      <c r="L1220">
        <v>11</v>
      </c>
      <c r="M1220" t="b">
        <v>0</v>
      </c>
      <c r="N1220">
        <f>ROUND(E1220/D1220*100,0)</f>
        <v>32</v>
      </c>
      <c r="O1220">
        <f>IFERROR(ROUND(E1220/L1220,2),0)</f>
        <v>29.09</v>
      </c>
      <c r="P1220" s="12" t="s">
        <v>8266</v>
      </c>
      <c r="Q1220" t="s">
        <v>8268</v>
      </c>
      <c r="R1220" s="9">
        <f t="shared" si="62"/>
        <v>42493.546851851846</v>
      </c>
      <c r="S1220" s="9">
        <f t="shared" si="63"/>
        <v>42523.546851851846</v>
      </c>
      <c r="T1220">
        <f t="shared" si="61"/>
        <v>2016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>ROUND(E1221/D1221*100,0)</f>
        <v>107</v>
      </c>
      <c r="O1221">
        <f>IFERROR(ROUND(E1221/L1221,2),0)</f>
        <v>100.22</v>
      </c>
      <c r="P1221" s="12" t="s">
        <v>8266</v>
      </c>
      <c r="Q1221" t="s">
        <v>8268</v>
      </c>
      <c r="R1221" s="9">
        <f t="shared" si="62"/>
        <v>41791.993414351848</v>
      </c>
      <c r="S1221" s="9">
        <f t="shared" si="63"/>
        <v>41821.993414351848</v>
      </c>
      <c r="T1221">
        <f t="shared" si="61"/>
        <v>2014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>ROUND(E1222/D1222*100,0)</f>
        <v>102</v>
      </c>
      <c r="O1222">
        <f>IFERROR(ROUND(E1222/L1222,2),0)</f>
        <v>72.89</v>
      </c>
      <c r="P1222" s="12" t="s">
        <v>8266</v>
      </c>
      <c r="Q1222" t="s">
        <v>8268</v>
      </c>
      <c r="R1222" s="9">
        <f t="shared" si="62"/>
        <v>41943.753032407411</v>
      </c>
      <c r="S1222" s="9">
        <f t="shared" si="63"/>
        <v>41973.794699074075</v>
      </c>
      <c r="T1222">
        <f t="shared" si="61"/>
        <v>2014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>ROUND(E1223/D1223*100,0)</f>
        <v>153</v>
      </c>
      <c r="O1223">
        <f>IFERROR(ROUND(E1223/L1223,2),0)</f>
        <v>70.459999999999994</v>
      </c>
      <c r="P1223" s="12" t="s">
        <v>8266</v>
      </c>
      <c r="Q1223" t="s">
        <v>8268</v>
      </c>
      <c r="R1223" s="9">
        <f t="shared" si="62"/>
        <v>42034.928252314814</v>
      </c>
      <c r="S1223" s="9">
        <f t="shared" si="63"/>
        <v>42090</v>
      </c>
      <c r="T1223">
        <f t="shared" si="61"/>
        <v>2015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>ROUND(E1224/D1224*100,0)</f>
        <v>102</v>
      </c>
      <c r="O1224">
        <f>IFERROR(ROUND(E1224/L1224,2),0)</f>
        <v>80.16</v>
      </c>
      <c r="P1224" s="12" t="s">
        <v>8266</v>
      </c>
      <c r="Q1224" t="s">
        <v>8268</v>
      </c>
      <c r="R1224" s="9">
        <f t="shared" si="62"/>
        <v>41841.26489583333</v>
      </c>
      <c r="S1224" s="9">
        <f t="shared" si="63"/>
        <v>41864.207638888889</v>
      </c>
      <c r="T1224">
        <f t="shared" si="61"/>
        <v>2014</v>
      </c>
    </row>
    <row r="1225" spans="1:20" ht="43.5" x14ac:dyDescent="0.3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 s="11">
        <v>1409374093</v>
      </c>
      <c r="J1225">
        <v>1406782093</v>
      </c>
      <c r="K1225" t="b">
        <v>0</v>
      </c>
      <c r="L1225">
        <v>40</v>
      </c>
      <c r="M1225" t="b">
        <v>1</v>
      </c>
      <c r="N1225">
        <f>ROUND(E1225/D1225*100,0)</f>
        <v>101</v>
      </c>
      <c r="O1225">
        <f>IFERROR(ROUND(E1225/L1225,2),0)</f>
        <v>114.13</v>
      </c>
      <c r="P1225" s="12" t="s">
        <v>8266</v>
      </c>
      <c r="Q1225" t="s">
        <v>8268</v>
      </c>
      <c r="R1225" s="9">
        <f t="shared" si="62"/>
        <v>41851.200150462959</v>
      </c>
      <c r="S1225" s="9">
        <f t="shared" si="63"/>
        <v>41881.200150462959</v>
      </c>
      <c r="T1225">
        <f t="shared" si="61"/>
        <v>2014</v>
      </c>
    </row>
    <row r="1226" spans="1:20" ht="43.5" x14ac:dyDescent="0.35">
      <c r="A1226">
        <v>1546</v>
      </c>
      <c r="B1226" s="3" t="s">
        <v>1547</v>
      </c>
      <c r="C1226" s="3" t="s">
        <v>5656</v>
      </c>
      <c r="D1226" s="6">
        <v>1000</v>
      </c>
      <c r="E1226" s="8">
        <v>289</v>
      </c>
      <c r="F1226" t="s">
        <v>8220</v>
      </c>
      <c r="G1226" t="s">
        <v>8224</v>
      </c>
      <c r="H1226" t="s">
        <v>8246</v>
      </c>
      <c r="I1226" s="11">
        <v>1410930399</v>
      </c>
      <c r="J1226">
        <v>1405746399</v>
      </c>
      <c r="K1226" t="b">
        <v>0</v>
      </c>
      <c r="L1226">
        <v>11</v>
      </c>
      <c r="M1226" t="b">
        <v>0</v>
      </c>
      <c r="N1226">
        <f>ROUND(E1226/D1226*100,0)</f>
        <v>29</v>
      </c>
      <c r="O1226">
        <f>IFERROR(ROUND(E1226/L1226,2),0)</f>
        <v>26.27</v>
      </c>
      <c r="P1226" s="12" t="s">
        <v>8282</v>
      </c>
      <c r="Q1226" t="s">
        <v>8320</v>
      </c>
      <c r="R1226" s="9">
        <f t="shared" si="62"/>
        <v>41839.212951388887</v>
      </c>
      <c r="S1226" s="9">
        <f t="shared" si="63"/>
        <v>41899.212951388887</v>
      </c>
      <c r="T1226">
        <f t="shared" si="61"/>
        <v>2014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>ROUND(E1227/D1227*100,0)</f>
        <v>130</v>
      </c>
      <c r="O1227">
        <f>IFERROR(ROUND(E1227/L1227,2),0)</f>
        <v>42.21</v>
      </c>
      <c r="P1227" s="12" t="s">
        <v>8266</v>
      </c>
      <c r="Q1227" t="s">
        <v>8268</v>
      </c>
      <c r="R1227" s="9">
        <f t="shared" si="62"/>
        <v>42566.441203703704</v>
      </c>
      <c r="S1227" s="9">
        <f t="shared" si="63"/>
        <v>42582.458333333328</v>
      </c>
      <c r="T1227">
        <f t="shared" si="61"/>
        <v>2016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>ROUND(E1228/D1228*100,0)</f>
        <v>103</v>
      </c>
      <c r="O1228">
        <f>IFERROR(ROUND(E1228/L1228,2),0)</f>
        <v>77.27</v>
      </c>
      <c r="P1228" s="12" t="s">
        <v>8280</v>
      </c>
      <c r="Q1228" t="s">
        <v>8299</v>
      </c>
      <c r="R1228" s="9">
        <f t="shared" si="62"/>
        <v>41299.878148148149</v>
      </c>
      <c r="S1228" s="9">
        <f t="shared" si="63"/>
        <v>41329.878148148149</v>
      </c>
      <c r="T1228">
        <f t="shared" si="61"/>
        <v>2013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>ROUND(E1229/D1229*100,0)</f>
        <v>101</v>
      </c>
      <c r="O1229">
        <f>IFERROR(ROUND(E1229/L1229,2),0)</f>
        <v>267.64999999999998</v>
      </c>
      <c r="P1229" s="12" t="s">
        <v>8266</v>
      </c>
      <c r="Q1229" t="s">
        <v>8269</v>
      </c>
      <c r="R1229" s="9">
        <f t="shared" si="62"/>
        <v>41771.814791666664</v>
      </c>
      <c r="S1229" s="9">
        <f t="shared" si="63"/>
        <v>41801.814791666664</v>
      </c>
      <c r="T1229">
        <f t="shared" si="61"/>
        <v>2014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>ROUND(E1230/D1230*100,0)</f>
        <v>114</v>
      </c>
      <c r="O1230">
        <f>IFERROR(ROUND(E1230/L1230,2),0)</f>
        <v>56.83</v>
      </c>
      <c r="P1230" s="12" t="s">
        <v>8266</v>
      </c>
      <c r="Q1230" t="s">
        <v>8268</v>
      </c>
      <c r="R1230" s="9">
        <f t="shared" si="62"/>
        <v>42581.397546296299</v>
      </c>
      <c r="S1230" s="9">
        <f t="shared" si="63"/>
        <v>42638.958333333328</v>
      </c>
      <c r="T1230">
        <f t="shared" si="61"/>
        <v>2016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>ROUND(E1231/D1231*100,0)</f>
        <v>114</v>
      </c>
      <c r="O1231">
        <f>IFERROR(ROUND(E1231/L1231,2),0)</f>
        <v>39.869999999999997</v>
      </c>
      <c r="P1231" s="12" t="s">
        <v>8266</v>
      </c>
      <c r="Q1231" t="s">
        <v>8268</v>
      </c>
      <c r="R1231" s="9">
        <f t="shared" si="62"/>
        <v>41914.295104166667</v>
      </c>
      <c r="S1231" s="9">
        <f t="shared" si="63"/>
        <v>41948.536111111112</v>
      </c>
      <c r="T1231">
        <f t="shared" si="61"/>
        <v>2014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>ROUND(E1232/D1232*100,0)</f>
        <v>101</v>
      </c>
      <c r="O1232">
        <f>IFERROR(ROUND(E1232/L1232,2),0)</f>
        <v>64.709999999999994</v>
      </c>
      <c r="P1232" s="12" t="s">
        <v>8293</v>
      </c>
      <c r="Q1232" t="s">
        <v>8303</v>
      </c>
      <c r="R1232" s="9">
        <f t="shared" si="62"/>
        <v>41572.492974537039</v>
      </c>
      <c r="S1232" s="9">
        <f t="shared" si="63"/>
        <v>41602.534641203703</v>
      </c>
      <c r="T1232">
        <f t="shared" si="61"/>
        <v>2013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>ROUND(E1233/D1233*100,0)</f>
        <v>174</v>
      </c>
      <c r="O1233">
        <f>IFERROR(ROUND(E1233/L1233,2),0)</f>
        <v>32.32</v>
      </c>
      <c r="P1233" s="12" t="s">
        <v>8282</v>
      </c>
      <c r="Q1233" t="s">
        <v>8283</v>
      </c>
      <c r="R1233" s="9">
        <f t="shared" si="62"/>
        <v>42570.702986111108</v>
      </c>
      <c r="S1233" s="9">
        <f t="shared" si="63"/>
        <v>42600.702986111108</v>
      </c>
      <c r="T1233">
        <f t="shared" si="61"/>
        <v>2016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>ROUND(E1234/D1234*100,0)</f>
        <v>100</v>
      </c>
      <c r="O1234">
        <f>IFERROR(ROUND(E1234/L1234,2),0)</f>
        <v>167.49</v>
      </c>
      <c r="P1234" s="12" t="s">
        <v>8290</v>
      </c>
      <c r="Q1234" t="s">
        <v>8308</v>
      </c>
      <c r="R1234" s="9">
        <f t="shared" si="62"/>
        <v>40248.834999999999</v>
      </c>
      <c r="S1234" s="9">
        <f t="shared" si="63"/>
        <v>40338.791666666664</v>
      </c>
      <c r="T1234">
        <f t="shared" si="61"/>
        <v>2010</v>
      </c>
    </row>
    <row r="1235" spans="1:20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1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>ROUND(E1235/D1235*100,0)</f>
        <v>113</v>
      </c>
      <c r="O1235">
        <f>IFERROR(ROUND(E1235/L1235,2),0)</f>
        <v>136.91</v>
      </c>
      <c r="P1235" s="12" t="s">
        <v>8293</v>
      </c>
      <c r="Q1235" t="s">
        <v>8306</v>
      </c>
      <c r="R1235" s="9">
        <f t="shared" si="62"/>
        <v>41953.091134259259</v>
      </c>
      <c r="S1235" s="9">
        <f t="shared" si="63"/>
        <v>41981.207638888889</v>
      </c>
      <c r="T1235">
        <f t="shared" si="61"/>
        <v>2014</v>
      </c>
    </row>
    <row r="1236" spans="1:20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1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>ROUND(E1236/D1236*100,0)</f>
        <v>100</v>
      </c>
      <c r="O1236">
        <f>IFERROR(ROUND(E1236/L1236,2),0)</f>
        <v>74.069999999999993</v>
      </c>
      <c r="P1236" s="12" t="s">
        <v>8293</v>
      </c>
      <c r="Q1236" t="s">
        <v>8306</v>
      </c>
      <c r="R1236" s="9">
        <f t="shared" si="62"/>
        <v>42208.680023148147</v>
      </c>
      <c r="S1236" s="9">
        <f t="shared" si="63"/>
        <v>42231.165972222225</v>
      </c>
      <c r="T1236">
        <f t="shared" ref="T1236:T1299" si="64">YEAR(R1236)</f>
        <v>2015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>ROUND(E1237/D1237*100,0)</f>
        <v>113</v>
      </c>
      <c r="O1237">
        <f>IFERROR(ROUND(E1237/L1237,2),0)</f>
        <v>47.54</v>
      </c>
      <c r="P1237" s="12" t="s">
        <v>8293</v>
      </c>
      <c r="Q1237" t="s">
        <v>8294</v>
      </c>
      <c r="R1237" s="9">
        <f t="shared" si="62"/>
        <v>40999.645925925928</v>
      </c>
      <c r="S1237" s="9">
        <f t="shared" si="63"/>
        <v>41029.645925925928</v>
      </c>
      <c r="T1237">
        <f t="shared" si="64"/>
        <v>2012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>ROUND(E1238/D1238*100,0)</f>
        <v>100</v>
      </c>
      <c r="O1238">
        <f>IFERROR(ROUND(E1238/L1238,2),0)</f>
        <v>65.38</v>
      </c>
      <c r="P1238" s="12" t="s">
        <v>8266</v>
      </c>
      <c r="Q1238" t="s">
        <v>8268</v>
      </c>
      <c r="R1238" s="9">
        <f t="shared" si="62"/>
        <v>42208.84646990741</v>
      </c>
      <c r="S1238" s="9">
        <f t="shared" si="63"/>
        <v>42238.84646990741</v>
      </c>
      <c r="T1238">
        <f t="shared" si="64"/>
        <v>2015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>ROUND(E1239/D1239*100,0)</f>
        <v>113</v>
      </c>
      <c r="O1239">
        <f>IFERROR(ROUND(E1239/L1239,2),0)</f>
        <v>80.55</v>
      </c>
      <c r="P1239" s="12" t="s">
        <v>8293</v>
      </c>
      <c r="Q1239" t="s">
        <v>8294</v>
      </c>
      <c r="R1239" s="9">
        <f t="shared" si="62"/>
        <v>40730.878912037035</v>
      </c>
      <c r="S1239" s="9">
        <f t="shared" si="63"/>
        <v>40760.878912037035</v>
      </c>
      <c r="T1239">
        <f t="shared" si="64"/>
        <v>2011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>ROUND(E1240/D1240*100,0)</f>
        <v>100</v>
      </c>
      <c r="O1240">
        <f>IFERROR(ROUND(E1240/L1240,2),0)</f>
        <v>104.65</v>
      </c>
      <c r="P1240" s="12" t="s">
        <v>8293</v>
      </c>
      <c r="Q1240" t="s">
        <v>8297</v>
      </c>
      <c r="R1240" s="9">
        <f t="shared" si="62"/>
        <v>41962.100532407407</v>
      </c>
      <c r="S1240" s="9">
        <f t="shared" si="63"/>
        <v>41995.207638888889</v>
      </c>
      <c r="T1240">
        <f t="shared" si="64"/>
        <v>2014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>ROUND(E1241/D1241*100,0)</f>
        <v>100</v>
      </c>
      <c r="O1241">
        <f>IFERROR(ROUND(E1241/L1241,2),0)</f>
        <v>145.16</v>
      </c>
      <c r="P1241" s="12" t="s">
        <v>8266</v>
      </c>
      <c r="Q1241" t="s">
        <v>8268</v>
      </c>
      <c r="R1241" s="9">
        <f t="shared" si="62"/>
        <v>42556.873020833329</v>
      </c>
      <c r="S1241" s="9">
        <f t="shared" si="63"/>
        <v>42616.873020833329</v>
      </c>
      <c r="T1241">
        <f t="shared" si="64"/>
        <v>2016</v>
      </c>
    </row>
    <row r="1242" spans="1:20" ht="43.5" x14ac:dyDescent="0.35">
      <c r="A1242">
        <v>239</v>
      </c>
      <c r="B1242" s="3" t="s">
        <v>241</v>
      </c>
      <c r="C1242" s="3" t="s">
        <v>4349</v>
      </c>
      <c r="D1242" s="6">
        <v>1000</v>
      </c>
      <c r="E1242" s="8">
        <v>250</v>
      </c>
      <c r="F1242" t="s">
        <v>8220</v>
      </c>
      <c r="G1242" t="s">
        <v>8225</v>
      </c>
      <c r="H1242" t="s">
        <v>8247</v>
      </c>
      <c r="I1242" s="11">
        <v>1446984000</v>
      </c>
      <c r="J1242">
        <v>1445308730</v>
      </c>
      <c r="K1242" t="b">
        <v>0</v>
      </c>
      <c r="L1242">
        <v>5</v>
      </c>
      <c r="M1242" t="b">
        <v>0</v>
      </c>
      <c r="N1242">
        <f>ROUND(E1242/D1242*100,0)</f>
        <v>25</v>
      </c>
      <c r="O1242">
        <f>IFERROR(ROUND(E1242/L1242,2),0)</f>
        <v>50</v>
      </c>
      <c r="P1242" s="12" t="s">
        <v>8290</v>
      </c>
      <c r="Q1242" t="s">
        <v>8292</v>
      </c>
      <c r="R1242" s="9">
        <f t="shared" si="62"/>
        <v>42297.110300925924</v>
      </c>
      <c r="S1242" s="9">
        <f t="shared" si="63"/>
        <v>42316.5</v>
      </c>
      <c r="T1242">
        <f t="shared" si="64"/>
        <v>2015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>ROUND(E1243/D1243*100,0)</f>
        <v>111</v>
      </c>
      <c r="O1243">
        <f>IFERROR(ROUND(E1243/L1243,2),0)</f>
        <v>61.9</v>
      </c>
      <c r="P1243" s="12" t="s">
        <v>8293</v>
      </c>
      <c r="Q1243" t="s">
        <v>8295</v>
      </c>
      <c r="R1243" s="9">
        <f t="shared" si="62"/>
        <v>40956.066087962965</v>
      </c>
      <c r="S1243" s="9">
        <f t="shared" si="63"/>
        <v>41013.73333333333</v>
      </c>
      <c r="T1243">
        <f t="shared" si="64"/>
        <v>2012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>ROUND(E1244/D1244*100,0)</f>
        <v>127</v>
      </c>
      <c r="O1244">
        <f>IFERROR(ROUND(E1244/L1244,2),0)</f>
        <v>72.95</v>
      </c>
      <c r="P1244" s="12" t="s">
        <v>8266</v>
      </c>
      <c r="Q1244" t="s">
        <v>8268</v>
      </c>
      <c r="R1244" s="9">
        <f t="shared" si="62"/>
        <v>42420.019097222219</v>
      </c>
      <c r="S1244" s="9">
        <f t="shared" si="63"/>
        <v>42479.977430555555</v>
      </c>
      <c r="T1244">
        <f t="shared" si="64"/>
        <v>2016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>ROUND(E1245/D1245*100,0)</f>
        <v>111</v>
      </c>
      <c r="O1245">
        <f>IFERROR(ROUND(E1245/L1245,2),0)</f>
        <v>68.349999999999994</v>
      </c>
      <c r="P1245" s="12" t="s">
        <v>8266</v>
      </c>
      <c r="Q1245" t="s">
        <v>8268</v>
      </c>
      <c r="R1245" s="9">
        <f t="shared" si="62"/>
        <v>41941.75203703704</v>
      </c>
      <c r="S1245" s="9">
        <f t="shared" si="63"/>
        <v>41964.708333333328</v>
      </c>
      <c r="T1245">
        <f t="shared" si="64"/>
        <v>2014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>ROUND(E1246/D1246*100,0)</f>
        <v>164</v>
      </c>
      <c r="O1246">
        <f>IFERROR(ROUND(E1246/L1246,2),0)</f>
        <v>70.290000000000006</v>
      </c>
      <c r="P1246" s="12" t="s">
        <v>8266</v>
      </c>
      <c r="Q1246" t="s">
        <v>8268</v>
      </c>
      <c r="R1246" s="9">
        <f t="shared" si="62"/>
        <v>42311.711979166663</v>
      </c>
      <c r="S1246" s="9">
        <f t="shared" si="63"/>
        <v>42341.708333333328</v>
      </c>
      <c r="T1246">
        <f t="shared" si="64"/>
        <v>2015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>ROUND(E1247/D1247*100,0)</f>
        <v>110</v>
      </c>
      <c r="O1247">
        <f>IFERROR(ROUND(E1247/L1247,2),0)</f>
        <v>50.11</v>
      </c>
      <c r="P1247" s="12" t="s">
        <v>8266</v>
      </c>
      <c r="Q1247" t="s">
        <v>8269</v>
      </c>
      <c r="R1247" s="9">
        <f t="shared" si="62"/>
        <v>42182.108252314814</v>
      </c>
      <c r="S1247" s="9">
        <f t="shared" si="63"/>
        <v>42242.108252314814</v>
      </c>
      <c r="T1247">
        <f t="shared" si="64"/>
        <v>2015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>ROUND(E1248/D1248*100,0)</f>
        <v>103</v>
      </c>
      <c r="O1248">
        <f>IFERROR(ROUND(E1248/L1248,2),0)</f>
        <v>49.55</v>
      </c>
      <c r="P1248" s="12" t="s">
        <v>8266</v>
      </c>
      <c r="Q1248" t="s">
        <v>8268</v>
      </c>
      <c r="R1248" s="9">
        <f t="shared" si="62"/>
        <v>42465.491435185191</v>
      </c>
      <c r="S1248" s="9">
        <f t="shared" si="63"/>
        <v>42494.958333333328</v>
      </c>
      <c r="T1248">
        <f t="shared" si="64"/>
        <v>2016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>ROUND(E1249/D1249*100,0)</f>
        <v>110</v>
      </c>
      <c r="O1249">
        <f>IFERROR(ROUND(E1249/L1249,2),0)</f>
        <v>49.44</v>
      </c>
      <c r="P1249" s="12" t="s">
        <v>8266</v>
      </c>
      <c r="Q1249" t="s">
        <v>8268</v>
      </c>
      <c r="R1249" s="9">
        <f t="shared" si="62"/>
        <v>42466.303715277783</v>
      </c>
      <c r="S1249" s="9">
        <f t="shared" si="63"/>
        <v>42496.303715277783</v>
      </c>
      <c r="T1249">
        <f t="shared" si="64"/>
        <v>2016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>ROUND(E1250/D1250*100,0)</f>
        <v>147</v>
      </c>
      <c r="O1250">
        <f>IFERROR(ROUND(E1250/L1250,2),0)</f>
        <v>191.13</v>
      </c>
      <c r="P1250" s="12" t="s">
        <v>8266</v>
      </c>
      <c r="Q1250" t="s">
        <v>8267</v>
      </c>
      <c r="R1250" s="9">
        <f t="shared" si="62"/>
        <v>42570.110243055555</v>
      </c>
      <c r="S1250" s="9">
        <f t="shared" si="63"/>
        <v>42600.110243055555</v>
      </c>
      <c r="T1250">
        <f t="shared" si="64"/>
        <v>2016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>ROUND(E1251/D1251*100,0)</f>
        <v>126</v>
      </c>
      <c r="O1251">
        <f>IFERROR(ROUND(E1251/L1251,2),0)</f>
        <v>57.08</v>
      </c>
      <c r="P1251" s="12" t="s">
        <v>8290</v>
      </c>
      <c r="Q1251" t="s">
        <v>8291</v>
      </c>
      <c r="R1251" s="9">
        <f t="shared" si="62"/>
        <v>41013.787569444445</v>
      </c>
      <c r="S1251" s="9">
        <f t="shared" si="63"/>
        <v>41045.791666666664</v>
      </c>
      <c r="T1251">
        <f t="shared" si="64"/>
        <v>2012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>ROUND(E1252/D1252*100,0)</f>
        <v>110</v>
      </c>
      <c r="O1252">
        <f>IFERROR(ROUND(E1252/L1252,2),0)</f>
        <v>93.4</v>
      </c>
      <c r="P1252" s="12" t="s">
        <v>8290</v>
      </c>
      <c r="Q1252" t="s">
        <v>8298</v>
      </c>
      <c r="R1252" s="9">
        <f t="shared" si="62"/>
        <v>42563.932951388888</v>
      </c>
      <c r="S1252" s="9">
        <f t="shared" si="63"/>
        <v>42580.232638888891</v>
      </c>
      <c r="T1252">
        <f t="shared" si="64"/>
        <v>2016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>ROUND(E1253/D1253*100,0)</f>
        <v>878</v>
      </c>
      <c r="O1253">
        <f>IFERROR(ROUND(E1253/L1253,2),0)</f>
        <v>27.6</v>
      </c>
      <c r="P1253" s="12" t="s">
        <v>8277</v>
      </c>
      <c r="Q1253" t="s">
        <v>8284</v>
      </c>
      <c r="R1253" s="9">
        <f t="shared" si="62"/>
        <v>41902.874432870369</v>
      </c>
      <c r="S1253" s="9">
        <f t="shared" si="63"/>
        <v>41932.874432870369</v>
      </c>
      <c r="T1253">
        <f t="shared" si="64"/>
        <v>2014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>ROUND(E1254/D1254*100,0)</f>
        <v>219</v>
      </c>
      <c r="O1254">
        <f>IFERROR(ROUND(E1254/L1254,2),0)</f>
        <v>67.260000000000005</v>
      </c>
      <c r="P1254" s="12" t="s">
        <v>8277</v>
      </c>
      <c r="Q1254" t="s">
        <v>8278</v>
      </c>
      <c r="R1254" s="9">
        <f t="shared" si="62"/>
        <v>41844.771793981483</v>
      </c>
      <c r="S1254" s="9">
        <f t="shared" si="63"/>
        <v>41874.771793981483</v>
      </c>
      <c r="T1254">
        <f t="shared" si="64"/>
        <v>2014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>ROUND(E1255/D1255*100,0)</f>
        <v>146</v>
      </c>
      <c r="O1255">
        <f>IFERROR(ROUND(E1255/L1255,2),0)</f>
        <v>104.07</v>
      </c>
      <c r="P1255" s="12" t="s">
        <v>8266</v>
      </c>
      <c r="Q1255" t="s">
        <v>8268</v>
      </c>
      <c r="R1255" s="9">
        <f t="shared" si="62"/>
        <v>42064.652673611112</v>
      </c>
      <c r="S1255" s="9">
        <f t="shared" si="63"/>
        <v>42101.291666666672</v>
      </c>
      <c r="T1255">
        <f t="shared" si="64"/>
        <v>2015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>ROUND(E1256/D1256*100,0)</f>
        <v>17</v>
      </c>
      <c r="O1256">
        <f>IFERROR(ROUND(E1256/L1256,2),0)</f>
        <v>111.41</v>
      </c>
      <c r="P1256" s="12" t="s">
        <v>8277</v>
      </c>
      <c r="Q1256" t="s">
        <v>8307</v>
      </c>
      <c r="R1256" s="9">
        <f t="shared" si="62"/>
        <v>42198.559479166666</v>
      </c>
      <c r="S1256" s="9">
        <f t="shared" si="63"/>
        <v>42231.556944444441</v>
      </c>
      <c r="T1256">
        <f t="shared" si="64"/>
        <v>2015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>ROUND(E1257/D1257*100,0)</f>
        <v>124</v>
      </c>
      <c r="O1257">
        <f>IFERROR(ROUND(E1257/L1257,2),0)</f>
        <v>68.94</v>
      </c>
      <c r="P1257" s="12" t="s">
        <v>8293</v>
      </c>
      <c r="Q1257" t="s">
        <v>8297</v>
      </c>
      <c r="R1257" s="9">
        <f t="shared" si="62"/>
        <v>42160.735208333332</v>
      </c>
      <c r="S1257" s="9">
        <f t="shared" si="63"/>
        <v>42190.735208333332</v>
      </c>
      <c r="T1257">
        <f t="shared" si="64"/>
        <v>2015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>ROUND(E1258/D1258*100,0)</f>
        <v>109</v>
      </c>
      <c r="O1258">
        <f>IFERROR(ROUND(E1258/L1258,2),0)</f>
        <v>28.94</v>
      </c>
      <c r="P1258" s="12" t="s">
        <v>8280</v>
      </c>
      <c r="Q1258" t="s">
        <v>8281</v>
      </c>
      <c r="R1258" s="9">
        <f t="shared" si="62"/>
        <v>41344.662858796299</v>
      </c>
      <c r="S1258" s="9">
        <f t="shared" si="63"/>
        <v>41374.662858796299</v>
      </c>
      <c r="T1258">
        <f t="shared" si="64"/>
        <v>2013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>ROUND(E1259/D1259*100,0)</f>
        <v>124</v>
      </c>
      <c r="O1259">
        <f>IFERROR(ROUND(E1259/L1259,2),0)</f>
        <v>135.63</v>
      </c>
      <c r="P1259" s="12" t="s">
        <v>8266</v>
      </c>
      <c r="Q1259" t="s">
        <v>8268</v>
      </c>
      <c r="R1259" s="9">
        <f t="shared" si="62"/>
        <v>42169.814340277779</v>
      </c>
      <c r="S1259" s="9">
        <f t="shared" si="63"/>
        <v>42199.814340277779</v>
      </c>
      <c r="T1259">
        <f t="shared" si="64"/>
        <v>2015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>ROUND(E1260/D1260*100,0)</f>
        <v>173</v>
      </c>
      <c r="O1260">
        <f>IFERROR(ROUND(E1260/L1260,2),0)</f>
        <v>100.47</v>
      </c>
      <c r="P1260" s="12" t="s">
        <v>8293</v>
      </c>
      <c r="Q1260" t="s">
        <v>8297</v>
      </c>
      <c r="R1260" s="9">
        <f t="shared" si="62"/>
        <v>40987.977060185185</v>
      </c>
      <c r="S1260" s="9">
        <f t="shared" si="63"/>
        <v>41022.166666666664</v>
      </c>
      <c r="T1260">
        <f t="shared" si="64"/>
        <v>2012</v>
      </c>
    </row>
    <row r="1261" spans="1:20" ht="43.5" x14ac:dyDescent="0.35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 s="11">
        <v>1443224622</v>
      </c>
      <c r="J1261">
        <v>1440632622</v>
      </c>
      <c r="K1261" t="b">
        <v>0</v>
      </c>
      <c r="L1261">
        <v>6</v>
      </c>
      <c r="M1261" t="b">
        <v>0</v>
      </c>
      <c r="N1261">
        <f>ROUND(E1261/D1261*100,0)</f>
        <v>25</v>
      </c>
      <c r="O1261">
        <f>IFERROR(ROUND(E1261/L1261,2),0)</f>
        <v>41.67</v>
      </c>
      <c r="P1261" s="12" t="s">
        <v>8266</v>
      </c>
      <c r="Q1261" t="s">
        <v>8269</v>
      </c>
      <c r="R1261" s="9">
        <f t="shared" si="62"/>
        <v>42242.988680555558</v>
      </c>
      <c r="S1261" s="9">
        <f t="shared" si="63"/>
        <v>42272.988680555558</v>
      </c>
      <c r="T1261">
        <f t="shared" si="64"/>
        <v>2015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>ROUND(E1262/D1262*100,0)</f>
        <v>127</v>
      </c>
      <c r="O1262">
        <f>IFERROR(ROUND(E1262/L1262,2),0)</f>
        <v>52.6</v>
      </c>
      <c r="P1262" s="12" t="s">
        <v>8293</v>
      </c>
      <c r="Q1262" t="s">
        <v>8303</v>
      </c>
      <c r="R1262" s="9">
        <f t="shared" si="62"/>
        <v>41682.0705787037</v>
      </c>
      <c r="S1262" s="9">
        <f t="shared" si="63"/>
        <v>41709.290972222225</v>
      </c>
      <c r="T1262">
        <f t="shared" si="64"/>
        <v>2014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>ROUND(E1263/D1263*100,0)</f>
        <v>123</v>
      </c>
      <c r="O1263">
        <f>IFERROR(ROUND(E1263/L1263,2),0)</f>
        <v>93.7</v>
      </c>
      <c r="P1263" s="12" t="s">
        <v>8277</v>
      </c>
      <c r="Q1263" t="s">
        <v>8305</v>
      </c>
      <c r="R1263" s="9">
        <f t="shared" si="62"/>
        <v>42083.895532407405</v>
      </c>
      <c r="S1263" s="9">
        <f t="shared" si="63"/>
        <v>42128.895532407405</v>
      </c>
      <c r="T1263">
        <f t="shared" si="64"/>
        <v>2015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>ROUND(E1264/D1264*100,0)</f>
        <v>168</v>
      </c>
      <c r="O1264">
        <f>IFERROR(ROUND(E1264/L1264,2),0)</f>
        <v>10.51</v>
      </c>
      <c r="P1264" s="12" t="s">
        <v>8277</v>
      </c>
      <c r="Q1264" t="s">
        <v>8278</v>
      </c>
      <c r="R1264" s="9">
        <f t="shared" si="62"/>
        <v>42026.370717592596</v>
      </c>
      <c r="S1264" s="9">
        <f t="shared" si="63"/>
        <v>42065.833333333328</v>
      </c>
      <c r="T1264">
        <f t="shared" si="64"/>
        <v>2015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>ROUND(E1265/D1265*100,0)</f>
        <v>108</v>
      </c>
      <c r="O1265">
        <f>IFERROR(ROUND(E1265/L1265,2),0)</f>
        <v>74.239999999999995</v>
      </c>
      <c r="P1265" s="12" t="s">
        <v>8266</v>
      </c>
      <c r="Q1265" t="s">
        <v>8269</v>
      </c>
      <c r="R1265" s="9">
        <f t="shared" si="62"/>
        <v>41772.727893518517</v>
      </c>
      <c r="S1265" s="9">
        <f t="shared" si="63"/>
        <v>41802.727893518517</v>
      </c>
      <c r="T1265">
        <f t="shared" si="64"/>
        <v>2014</v>
      </c>
    </row>
    <row r="1266" spans="1:20" ht="43.5" x14ac:dyDescent="0.35">
      <c r="A1266">
        <v>3972</v>
      </c>
      <c r="B1266" s="3" t="s">
        <v>3969</v>
      </c>
      <c r="C1266" s="3" t="s">
        <v>8079</v>
      </c>
      <c r="D1266" s="6">
        <v>1000</v>
      </c>
      <c r="E1266" s="8">
        <v>211</v>
      </c>
      <c r="F1266" t="s">
        <v>8220</v>
      </c>
      <c r="G1266" t="s">
        <v>8223</v>
      </c>
      <c r="H1266" t="s">
        <v>8245</v>
      </c>
      <c r="I1266" s="11">
        <v>1423186634</v>
      </c>
      <c r="J1266">
        <v>1418002634</v>
      </c>
      <c r="K1266" t="b">
        <v>0</v>
      </c>
      <c r="L1266">
        <v>8</v>
      </c>
      <c r="M1266" t="b">
        <v>0</v>
      </c>
      <c r="N1266">
        <f>ROUND(E1266/D1266*100,0)</f>
        <v>21</v>
      </c>
      <c r="O1266">
        <f>IFERROR(ROUND(E1266/L1266,2),0)</f>
        <v>26.38</v>
      </c>
      <c r="P1266" s="12" t="s">
        <v>8266</v>
      </c>
      <c r="Q1266" t="s">
        <v>8268</v>
      </c>
      <c r="R1266" s="9">
        <f t="shared" si="62"/>
        <v>41981.067523148144</v>
      </c>
      <c r="S1266" s="9">
        <f t="shared" si="63"/>
        <v>42041.067523148144</v>
      </c>
      <c r="T1266">
        <f t="shared" si="64"/>
        <v>2014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>ROUND(E1267/D1267*100,0)</f>
        <v>107</v>
      </c>
      <c r="O1267">
        <f>IFERROR(ROUND(E1267/L1267,2),0)</f>
        <v>204.57</v>
      </c>
      <c r="P1267" s="12" t="s">
        <v>8266</v>
      </c>
      <c r="Q1267" t="s">
        <v>8268</v>
      </c>
      <c r="R1267" s="9">
        <f t="shared" si="62"/>
        <v>42611.801412037035</v>
      </c>
      <c r="S1267" s="9">
        <f t="shared" si="63"/>
        <v>42627.791666666672</v>
      </c>
      <c r="T1267">
        <f t="shared" si="64"/>
        <v>2016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>ROUND(E1268/D1268*100,0)</f>
        <v>107</v>
      </c>
      <c r="O1268">
        <f>IFERROR(ROUND(E1268/L1268,2),0)</f>
        <v>52.96</v>
      </c>
      <c r="P1268" s="12" t="s">
        <v>8293</v>
      </c>
      <c r="Q1268" t="s">
        <v>8306</v>
      </c>
      <c r="R1268" s="9">
        <f t="shared" si="62"/>
        <v>42217.834525462968</v>
      </c>
      <c r="S1268" s="9">
        <f t="shared" si="63"/>
        <v>42236.458333333328</v>
      </c>
      <c r="T1268">
        <f t="shared" si="64"/>
        <v>2015</v>
      </c>
    </row>
    <row r="1269" spans="1:20" ht="43.5" x14ac:dyDescent="0.3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 s="11">
        <v>1460581365</v>
      </c>
      <c r="J1269">
        <v>1458766965</v>
      </c>
      <c r="K1269" t="b">
        <v>0</v>
      </c>
      <c r="L1269">
        <v>57</v>
      </c>
      <c r="M1269" t="b">
        <v>1</v>
      </c>
      <c r="N1269">
        <f>ROUND(E1269/D1269*100,0)</f>
        <v>122</v>
      </c>
      <c r="O1269">
        <f>IFERROR(ROUND(E1269/L1269,2),0)</f>
        <v>75.09</v>
      </c>
      <c r="P1269" s="12" t="s">
        <v>8266</v>
      </c>
      <c r="Q1269" t="s">
        <v>8268</v>
      </c>
      <c r="R1269" s="9">
        <f t="shared" si="62"/>
        <v>42452.876909722225</v>
      </c>
      <c r="S1269" s="9">
        <f t="shared" si="63"/>
        <v>42473.876909722225</v>
      </c>
      <c r="T1269">
        <f t="shared" si="64"/>
        <v>2016</v>
      </c>
    </row>
    <row r="1270" spans="1:20" ht="29" x14ac:dyDescent="0.3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 s="11">
        <v>1414879303</v>
      </c>
      <c r="J1270">
        <v>1412287303</v>
      </c>
      <c r="K1270" t="b">
        <v>0</v>
      </c>
      <c r="L1270">
        <v>43</v>
      </c>
      <c r="M1270" t="b">
        <v>1</v>
      </c>
      <c r="N1270">
        <f>ROUND(E1270/D1270*100,0)</f>
        <v>107</v>
      </c>
      <c r="O1270">
        <f>IFERROR(ROUND(E1270/L1270,2),0)</f>
        <v>99.53</v>
      </c>
      <c r="P1270" s="12" t="s">
        <v>8293</v>
      </c>
      <c r="Q1270" t="s">
        <v>8297</v>
      </c>
      <c r="R1270" s="9">
        <f t="shared" si="62"/>
        <v>41914.917858796296</v>
      </c>
      <c r="S1270" s="9">
        <f t="shared" si="63"/>
        <v>41944.917858796296</v>
      </c>
      <c r="T1270">
        <f t="shared" si="64"/>
        <v>2014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>ROUND(E1271/D1271*100,0)</f>
        <v>122</v>
      </c>
      <c r="O1271">
        <f>IFERROR(ROUND(E1271/L1271,2),0)</f>
        <v>85.5</v>
      </c>
      <c r="P1271" s="12" t="s">
        <v>8293</v>
      </c>
      <c r="Q1271" t="s">
        <v>8297</v>
      </c>
      <c r="R1271" s="9">
        <f t="shared" si="62"/>
        <v>41370.292303240742</v>
      </c>
      <c r="S1271" s="9">
        <f t="shared" si="63"/>
        <v>41400.292303240742</v>
      </c>
      <c r="T1271">
        <f t="shared" si="64"/>
        <v>2013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>ROUND(E1272/D1272*100,0)</f>
        <v>107</v>
      </c>
      <c r="O1272">
        <f>IFERROR(ROUND(E1272/L1272,2),0)</f>
        <v>106.53</v>
      </c>
      <c r="P1272" s="12" t="s">
        <v>8293</v>
      </c>
      <c r="Q1272" t="s">
        <v>8294</v>
      </c>
      <c r="R1272" s="9">
        <f t="shared" si="62"/>
        <v>42160.708530092597</v>
      </c>
      <c r="S1272" s="9">
        <f t="shared" si="63"/>
        <v>42190.708530092597</v>
      </c>
      <c r="T1272">
        <f t="shared" si="64"/>
        <v>2015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>ROUND(E1273/D1273*100,0)</f>
        <v>106</v>
      </c>
      <c r="O1273">
        <f>IFERROR(ROUND(E1273/L1273,2),0)</f>
        <v>184.78</v>
      </c>
      <c r="P1273" s="12" t="s">
        <v>8266</v>
      </c>
      <c r="Q1273" t="s">
        <v>8268</v>
      </c>
      <c r="R1273" s="9">
        <f t="shared" si="62"/>
        <v>42746.057106481487</v>
      </c>
      <c r="S1273" s="9">
        <f t="shared" si="63"/>
        <v>42791.057106481487</v>
      </c>
      <c r="T1273">
        <f t="shared" si="64"/>
        <v>2017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>ROUND(E1274/D1274*100,0)</f>
        <v>142</v>
      </c>
      <c r="O1274">
        <f>IFERROR(ROUND(E1274/L1274,2),0)</f>
        <v>25.13</v>
      </c>
      <c r="P1274" s="12" t="s">
        <v>8266</v>
      </c>
      <c r="Q1274" t="s">
        <v>8268</v>
      </c>
      <c r="R1274" s="9">
        <f t="shared" si="62"/>
        <v>42188.467499999999</v>
      </c>
      <c r="S1274" s="9">
        <f t="shared" si="63"/>
        <v>42218.666666666672</v>
      </c>
      <c r="T1274">
        <f t="shared" si="64"/>
        <v>2015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>ROUND(E1275/D1275*100,0)</f>
        <v>106</v>
      </c>
      <c r="O1275">
        <f>IFERROR(ROUND(E1275/L1275,2),0)</f>
        <v>90.28</v>
      </c>
      <c r="P1275" s="12" t="s">
        <v>8293</v>
      </c>
      <c r="Q1275" t="s">
        <v>8297</v>
      </c>
      <c r="R1275" s="9">
        <f t="shared" si="62"/>
        <v>42141.95711805555</v>
      </c>
      <c r="S1275" s="9">
        <f t="shared" si="63"/>
        <v>42177.208333333328</v>
      </c>
      <c r="T1275">
        <f t="shared" si="64"/>
        <v>2015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>ROUND(E1276/D1276*100,0)</f>
        <v>101</v>
      </c>
      <c r="O1276">
        <f>IFERROR(ROUND(E1276/L1276,2),0)</f>
        <v>103.17</v>
      </c>
      <c r="P1276" s="12" t="s">
        <v>8266</v>
      </c>
      <c r="Q1276" t="s">
        <v>8267</v>
      </c>
      <c r="R1276" s="9">
        <f t="shared" si="62"/>
        <v>42163.29833333334</v>
      </c>
      <c r="S1276" s="9">
        <f t="shared" si="63"/>
        <v>42205.916666666672</v>
      </c>
      <c r="T1276">
        <f t="shared" si="64"/>
        <v>2015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>ROUND(E1277/D1277*100,0)</f>
        <v>384</v>
      </c>
      <c r="O1277">
        <f>IFERROR(ROUND(E1277/L1277,2),0)</f>
        <v>22.12</v>
      </c>
      <c r="P1277" s="12" t="s">
        <v>8277</v>
      </c>
      <c r="Q1277" t="s">
        <v>8278</v>
      </c>
      <c r="R1277" s="9">
        <f t="shared" si="62"/>
        <v>41719.887928240743</v>
      </c>
      <c r="S1277" s="9">
        <f t="shared" si="63"/>
        <v>41764.887928240743</v>
      </c>
      <c r="T1277">
        <f t="shared" si="64"/>
        <v>2014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>ROUND(E1278/D1278*100,0)</f>
        <v>121</v>
      </c>
      <c r="O1278">
        <f>IFERROR(ROUND(E1278/L1278,2),0)</f>
        <v>58.6</v>
      </c>
      <c r="P1278" s="12" t="s">
        <v>8293</v>
      </c>
      <c r="Q1278" t="s">
        <v>8294</v>
      </c>
      <c r="R1278" s="9">
        <f t="shared" si="62"/>
        <v>40939.02002314815</v>
      </c>
      <c r="S1278" s="9">
        <f t="shared" si="63"/>
        <v>40973.125</v>
      </c>
      <c r="T1278">
        <f t="shared" si="64"/>
        <v>2012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>ROUND(E1279/D1279*100,0)</f>
        <v>105</v>
      </c>
      <c r="O1279">
        <f>IFERROR(ROUND(E1279/L1279,2),0)</f>
        <v>136</v>
      </c>
      <c r="P1279" s="12" t="s">
        <v>8266</v>
      </c>
      <c r="Q1279" t="s">
        <v>8268</v>
      </c>
      <c r="R1279" s="9">
        <f t="shared" si="62"/>
        <v>42430.839398148149</v>
      </c>
      <c r="S1279" s="9">
        <f t="shared" si="63"/>
        <v>42445.165972222225</v>
      </c>
      <c r="T1279">
        <f t="shared" si="64"/>
        <v>2016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>ROUND(E1280/D1280*100,0)</f>
        <v>105</v>
      </c>
      <c r="O1280">
        <f>IFERROR(ROUND(E1280/L1280,2),0)</f>
        <v>73.77</v>
      </c>
      <c r="P1280" s="12" t="s">
        <v>8293</v>
      </c>
      <c r="Q1280" t="s">
        <v>8297</v>
      </c>
      <c r="R1280" s="9">
        <f t="shared" si="62"/>
        <v>42759.628599537042</v>
      </c>
      <c r="S1280" s="9">
        <f t="shared" si="63"/>
        <v>42795.083333333328</v>
      </c>
      <c r="T1280">
        <f t="shared" si="64"/>
        <v>2017</v>
      </c>
    </row>
    <row r="1281" spans="1:20" ht="29" x14ac:dyDescent="0.35">
      <c r="A1281">
        <v>1594</v>
      </c>
      <c r="B1281" s="3" t="s">
        <v>1595</v>
      </c>
      <c r="C1281" s="3" t="s">
        <v>5704</v>
      </c>
      <c r="D1281" s="6">
        <v>1000</v>
      </c>
      <c r="E1281" s="8">
        <v>205</v>
      </c>
      <c r="F1281" t="s">
        <v>8220</v>
      </c>
      <c r="G1281" t="s">
        <v>8223</v>
      </c>
      <c r="H1281" t="s">
        <v>8245</v>
      </c>
      <c r="I1281" s="11">
        <v>1463329260</v>
      </c>
      <c r="J1281">
        <v>1458147982</v>
      </c>
      <c r="K1281" t="b">
        <v>0</v>
      </c>
      <c r="L1281">
        <v>10</v>
      </c>
      <c r="M1281" t="b">
        <v>0</v>
      </c>
      <c r="N1281">
        <f>ROUND(E1281/D1281*100,0)</f>
        <v>21</v>
      </c>
      <c r="O1281">
        <f>IFERROR(ROUND(E1281/L1281,2),0)</f>
        <v>20.5</v>
      </c>
      <c r="P1281" s="12" t="s">
        <v>8282</v>
      </c>
      <c r="Q1281" t="s">
        <v>8316</v>
      </c>
      <c r="R1281" s="9">
        <f t="shared" si="62"/>
        <v>42445.712754629625</v>
      </c>
      <c r="S1281" s="9">
        <f t="shared" si="63"/>
        <v>42505.681249999994</v>
      </c>
      <c r="T1281">
        <f t="shared" si="64"/>
        <v>2016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>ROUND(E1282/D1282*100,0)</f>
        <v>105</v>
      </c>
      <c r="O1282">
        <f>IFERROR(ROUND(E1282/L1282,2),0)</f>
        <v>42.72</v>
      </c>
      <c r="P1282" s="12" t="s">
        <v>8293</v>
      </c>
      <c r="Q1282" t="s">
        <v>8301</v>
      </c>
      <c r="R1282" s="9">
        <f t="shared" si="62"/>
        <v>42128.820231481484</v>
      </c>
      <c r="S1282" s="9">
        <f t="shared" si="63"/>
        <v>42159</v>
      </c>
      <c r="T1282">
        <f t="shared" si="64"/>
        <v>2015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>ROUND(E1283/D1283*100,0)</f>
        <v>119</v>
      </c>
      <c r="O1283">
        <f>IFERROR(ROUND(E1283/L1283,2),0)</f>
        <v>44.96</v>
      </c>
      <c r="P1283" s="12" t="s">
        <v>8293</v>
      </c>
      <c r="Q1283" t="s">
        <v>8303</v>
      </c>
      <c r="R1283" s="9">
        <f t="shared" ref="R1283:R1346" si="65">(((J1283/60)/60)/24)+DATE(1970,1,1)</f>
        <v>40564.649456018517</v>
      </c>
      <c r="S1283" s="9">
        <f t="shared" ref="S1283:S1346" si="66">(((I1283/60)/60)/24)+DATE(1970,1,1)</f>
        <v>40596.125</v>
      </c>
      <c r="T1283">
        <f t="shared" si="64"/>
        <v>2011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>ROUND(E1284/D1284*100,0)</f>
        <v>119</v>
      </c>
      <c r="O1284">
        <f>IFERROR(ROUND(E1284/L1284,2),0)</f>
        <v>46.4</v>
      </c>
      <c r="P1284" s="12" t="s">
        <v>8293</v>
      </c>
      <c r="Q1284" t="s">
        <v>8294</v>
      </c>
      <c r="R1284" s="9">
        <f t="shared" si="65"/>
        <v>40771.916701388887</v>
      </c>
      <c r="S1284" s="9">
        <f t="shared" si="66"/>
        <v>40801.916701388887</v>
      </c>
      <c r="T1284">
        <f t="shared" si="64"/>
        <v>2011</v>
      </c>
    </row>
    <row r="1285" spans="1:20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1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>ROUND(E1285/D1285*100,0)</f>
        <v>139</v>
      </c>
      <c r="O1285">
        <f>IFERROR(ROUND(E1285/L1285,2),0)</f>
        <v>62.33</v>
      </c>
      <c r="P1285" s="12" t="s">
        <v>8266</v>
      </c>
      <c r="Q1285" t="s">
        <v>8268</v>
      </c>
      <c r="R1285" s="9">
        <f t="shared" si="65"/>
        <v>41772.685393518521</v>
      </c>
      <c r="S1285" s="9">
        <f t="shared" si="66"/>
        <v>41806.290972222225</v>
      </c>
      <c r="T1285">
        <f t="shared" si="64"/>
        <v>2014</v>
      </c>
    </row>
    <row r="1286" spans="1:20" ht="29" x14ac:dyDescent="0.35">
      <c r="A1286">
        <v>179</v>
      </c>
      <c r="B1286" s="3" t="s">
        <v>181</v>
      </c>
      <c r="C1286" s="3" t="s">
        <v>4289</v>
      </c>
      <c r="D1286" s="6">
        <v>1000</v>
      </c>
      <c r="E1286" s="8">
        <v>200</v>
      </c>
      <c r="F1286" t="s">
        <v>8220</v>
      </c>
      <c r="G1286" t="s">
        <v>8223</v>
      </c>
      <c r="H1286" t="s">
        <v>8245</v>
      </c>
      <c r="I1286" s="11">
        <v>1457056555</v>
      </c>
      <c r="J1286">
        <v>1454464555</v>
      </c>
      <c r="K1286" t="b">
        <v>0</v>
      </c>
      <c r="L1286">
        <v>2</v>
      </c>
      <c r="M1286" t="b">
        <v>0</v>
      </c>
      <c r="N1286">
        <f>ROUND(E1286/D1286*100,0)</f>
        <v>20</v>
      </c>
      <c r="O1286">
        <f>IFERROR(ROUND(E1286/L1286,2),0)</f>
        <v>100</v>
      </c>
      <c r="P1286" s="12" t="s">
        <v>8290</v>
      </c>
      <c r="Q1286" t="s">
        <v>8292</v>
      </c>
      <c r="R1286" s="9">
        <f t="shared" si="65"/>
        <v>42403.080497685187</v>
      </c>
      <c r="S1286" s="9">
        <f t="shared" si="66"/>
        <v>42433.080497685187</v>
      </c>
      <c r="T1286">
        <f t="shared" si="64"/>
        <v>2016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>ROUND(E1287/D1287*100,0)</f>
        <v>119</v>
      </c>
      <c r="O1287">
        <f>IFERROR(ROUND(E1287/L1287,2),0)</f>
        <v>63.18</v>
      </c>
      <c r="P1287" s="12" t="s">
        <v>8293</v>
      </c>
      <c r="Q1287" t="s">
        <v>8297</v>
      </c>
      <c r="R1287" s="9">
        <f t="shared" si="65"/>
        <v>40465.655266203699</v>
      </c>
      <c r="S1287" s="9">
        <f t="shared" si="66"/>
        <v>40512.655266203699</v>
      </c>
      <c r="T1287">
        <f t="shared" si="64"/>
        <v>2010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>ROUND(E1288/D1288*100,0)</f>
        <v>166</v>
      </c>
      <c r="O1288">
        <f>IFERROR(ROUND(E1288/L1288,2),0)</f>
        <v>46.65</v>
      </c>
      <c r="P1288" s="12" t="s">
        <v>8293</v>
      </c>
      <c r="Q1288" t="s">
        <v>8294</v>
      </c>
      <c r="R1288" s="9">
        <f t="shared" si="65"/>
        <v>40299.239953703705</v>
      </c>
      <c r="S1288" s="9">
        <f t="shared" si="66"/>
        <v>40330.207638888889</v>
      </c>
      <c r="T1288">
        <f t="shared" si="64"/>
        <v>2010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>ROUND(E1289/D1289*100,0)</f>
        <v>104</v>
      </c>
      <c r="O1289">
        <f>IFERROR(ROUND(E1289/L1289,2),0)</f>
        <v>79.83</v>
      </c>
      <c r="P1289" s="12" t="s">
        <v>8293</v>
      </c>
      <c r="Q1289" t="s">
        <v>8297</v>
      </c>
      <c r="R1289" s="9">
        <f t="shared" si="65"/>
        <v>41628.833680555559</v>
      </c>
      <c r="S1289" s="9">
        <f t="shared" si="66"/>
        <v>41658.833680555559</v>
      </c>
      <c r="T1289">
        <f t="shared" si="64"/>
        <v>2013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>ROUND(E1290/D1290*100,0)</f>
        <v>138</v>
      </c>
      <c r="O1290">
        <f>IFERROR(ROUND(E1290/L1290,2),0)</f>
        <v>51.88</v>
      </c>
      <c r="P1290" s="12" t="s">
        <v>8266</v>
      </c>
      <c r="Q1290" t="s">
        <v>8268</v>
      </c>
      <c r="R1290" s="9">
        <f t="shared" si="65"/>
        <v>41796.771597222221</v>
      </c>
      <c r="S1290" s="9">
        <f t="shared" si="66"/>
        <v>41826.771597222221</v>
      </c>
      <c r="T1290">
        <f t="shared" si="64"/>
        <v>2014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>ROUND(E1291/D1291*100,0)</f>
        <v>138</v>
      </c>
      <c r="O1291">
        <f>IFERROR(ROUND(E1291/L1291,2),0)</f>
        <v>109.08</v>
      </c>
      <c r="P1291" s="12" t="s">
        <v>8266</v>
      </c>
      <c r="Q1291" t="s">
        <v>8268</v>
      </c>
      <c r="R1291" s="9">
        <f t="shared" si="65"/>
        <v>42685.974004629628</v>
      </c>
      <c r="S1291" s="9">
        <f t="shared" si="66"/>
        <v>42710.974004629628</v>
      </c>
      <c r="T1291">
        <f t="shared" si="64"/>
        <v>2016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>ROUND(E1292/D1292*100,0)</f>
        <v>104</v>
      </c>
      <c r="O1292">
        <f>IFERROR(ROUND(E1292/L1292,2),0)</f>
        <v>76.67</v>
      </c>
      <c r="P1292" s="12" t="s">
        <v>8293</v>
      </c>
      <c r="Q1292" t="s">
        <v>8297</v>
      </c>
      <c r="R1292" s="9">
        <f t="shared" si="65"/>
        <v>41852.730219907404</v>
      </c>
      <c r="S1292" s="9">
        <f t="shared" si="66"/>
        <v>41882.730219907404</v>
      </c>
      <c r="T1292">
        <f t="shared" si="64"/>
        <v>2014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>ROUND(E1293/D1293*100,0)</f>
        <v>103</v>
      </c>
      <c r="O1293">
        <f>IFERROR(ROUND(E1293/L1293,2),0)</f>
        <v>36.61</v>
      </c>
      <c r="P1293" s="12" t="s">
        <v>8266</v>
      </c>
      <c r="Q1293" t="s">
        <v>8268</v>
      </c>
      <c r="R1293" s="9">
        <f t="shared" si="65"/>
        <v>42155.696793981479</v>
      </c>
      <c r="S1293" s="9">
        <f t="shared" si="66"/>
        <v>42190.696793981479</v>
      </c>
      <c r="T1293">
        <f t="shared" si="64"/>
        <v>2015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>ROUND(E1294/D1294*100,0)</f>
        <v>176</v>
      </c>
      <c r="O1294">
        <f>IFERROR(ROUND(E1294/L1294,2),0)</f>
        <v>56.64</v>
      </c>
      <c r="P1294" s="12" t="s">
        <v>8282</v>
      </c>
      <c r="Q1294" t="s">
        <v>8283</v>
      </c>
      <c r="R1294" s="9">
        <f t="shared" si="65"/>
        <v>41941.802384259259</v>
      </c>
      <c r="S1294" s="9">
        <f t="shared" si="66"/>
        <v>41974.125</v>
      </c>
      <c r="T1294">
        <f t="shared" si="64"/>
        <v>2014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>ROUND(E1295/D1295*100,0)</f>
        <v>39</v>
      </c>
      <c r="O1295">
        <f>IFERROR(ROUND(E1295/L1295,2),0)</f>
        <v>64.53</v>
      </c>
      <c r="P1295" s="12" t="s">
        <v>8288</v>
      </c>
      <c r="Q1295" t="s">
        <v>8289</v>
      </c>
      <c r="R1295" s="9">
        <f t="shared" si="65"/>
        <v>42799.260428240741</v>
      </c>
      <c r="S1295" s="9">
        <f t="shared" si="66"/>
        <v>42829.21876157407</v>
      </c>
      <c r="T1295">
        <f t="shared" si="64"/>
        <v>2017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>ROUND(E1296/D1296*100,0)</f>
        <v>137</v>
      </c>
      <c r="O1296">
        <f>IFERROR(ROUND(E1296/L1296,2),0)</f>
        <v>50.29</v>
      </c>
      <c r="P1296" s="12" t="s">
        <v>8290</v>
      </c>
      <c r="Q1296" t="s">
        <v>8291</v>
      </c>
      <c r="R1296" s="9">
        <f t="shared" si="65"/>
        <v>41032.071134259262</v>
      </c>
      <c r="S1296" s="9">
        <f t="shared" si="66"/>
        <v>41062.071134259262</v>
      </c>
      <c r="T1296">
        <f t="shared" si="64"/>
        <v>2012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>ROUND(E1297/D1297*100,0)</f>
        <v>103</v>
      </c>
      <c r="O1297">
        <f>IFERROR(ROUND(E1297/L1297,2),0)</f>
        <v>65.38</v>
      </c>
      <c r="P1297" s="12" t="s">
        <v>8293</v>
      </c>
      <c r="Q1297" t="s">
        <v>8297</v>
      </c>
      <c r="R1297" s="9">
        <f t="shared" si="65"/>
        <v>42465.542905092589</v>
      </c>
      <c r="S1297" s="9">
        <f t="shared" si="66"/>
        <v>42495.542905092589</v>
      </c>
      <c r="T1297">
        <f t="shared" si="64"/>
        <v>2016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>ROUND(E1298/D1298*100,0)</f>
        <v>103</v>
      </c>
      <c r="O1298">
        <f>IFERROR(ROUND(E1298/L1298,2),0)</f>
        <v>62.17</v>
      </c>
      <c r="P1298" s="12" t="s">
        <v>8293</v>
      </c>
      <c r="Q1298" t="s">
        <v>8297</v>
      </c>
      <c r="R1298" s="9">
        <f t="shared" si="65"/>
        <v>41451.062905092593</v>
      </c>
      <c r="S1298" s="9">
        <f t="shared" si="66"/>
        <v>41481.062905092593</v>
      </c>
      <c r="T1298">
        <f t="shared" si="64"/>
        <v>2013</v>
      </c>
    </row>
    <row r="1299" spans="1:20" ht="43.5" x14ac:dyDescent="0.35">
      <c r="A1299">
        <v>4070</v>
      </c>
      <c r="B1299" s="3" t="s">
        <v>4066</v>
      </c>
      <c r="C1299" s="3" t="s">
        <v>8173</v>
      </c>
      <c r="D1299" s="6">
        <v>1000</v>
      </c>
      <c r="E1299" s="8">
        <v>165</v>
      </c>
      <c r="F1299" t="s">
        <v>8220</v>
      </c>
      <c r="G1299" t="s">
        <v>8223</v>
      </c>
      <c r="H1299" t="s">
        <v>8245</v>
      </c>
      <c r="I1299" s="11">
        <v>1425178800</v>
      </c>
      <c r="J1299">
        <v>1422374420</v>
      </c>
      <c r="K1299" t="b">
        <v>0</v>
      </c>
      <c r="L1299">
        <v>6</v>
      </c>
      <c r="M1299" t="b">
        <v>0</v>
      </c>
      <c r="N1299">
        <f>ROUND(E1299/D1299*100,0)</f>
        <v>17</v>
      </c>
      <c r="O1299">
        <f>IFERROR(ROUND(E1299/L1299,2),0)</f>
        <v>27.5</v>
      </c>
      <c r="P1299" s="12" t="s">
        <v>8266</v>
      </c>
      <c r="Q1299" t="s">
        <v>8268</v>
      </c>
      <c r="R1299" s="9">
        <f t="shared" si="65"/>
        <v>42031.666898148149</v>
      </c>
      <c r="S1299" s="9">
        <f t="shared" si="66"/>
        <v>42064.125</v>
      </c>
      <c r="T1299">
        <f t="shared" si="64"/>
        <v>2015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>ROUND(E1300/D1300*100,0)</f>
        <v>102</v>
      </c>
      <c r="O1300">
        <f>IFERROR(ROUND(E1300/L1300,2),0)</f>
        <v>85.21</v>
      </c>
      <c r="P1300" s="12" t="s">
        <v>8266</v>
      </c>
      <c r="Q1300" t="s">
        <v>8268</v>
      </c>
      <c r="R1300" s="9">
        <f t="shared" si="65"/>
        <v>42044.184988425928</v>
      </c>
      <c r="S1300" s="9">
        <f t="shared" si="66"/>
        <v>42074.143321759257</v>
      </c>
      <c r="T1300">
        <f t="shared" ref="T1300:T1363" si="67">YEAR(R1300)</f>
        <v>2015</v>
      </c>
    </row>
    <row r="1301" spans="1:20" ht="43.5" x14ac:dyDescent="0.3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 s="11">
        <v>1430329862</v>
      </c>
      <c r="J1301">
        <v>1428515462</v>
      </c>
      <c r="K1301" t="b">
        <v>0</v>
      </c>
      <c r="L1301">
        <v>88</v>
      </c>
      <c r="M1301" t="b">
        <v>1</v>
      </c>
      <c r="N1301">
        <f>ROUND(E1301/D1301*100,0)</f>
        <v>136</v>
      </c>
      <c r="O1301">
        <f>IFERROR(ROUND(E1301/L1301,2),0)</f>
        <v>46.42</v>
      </c>
      <c r="P1301" s="12" t="s">
        <v>8266</v>
      </c>
      <c r="Q1301" t="s">
        <v>8268</v>
      </c>
      <c r="R1301" s="9">
        <f t="shared" si="65"/>
        <v>42102.743773148148</v>
      </c>
      <c r="S1301" s="9">
        <f t="shared" si="66"/>
        <v>42123.743773148148</v>
      </c>
      <c r="T1301">
        <f t="shared" si="67"/>
        <v>2015</v>
      </c>
    </row>
    <row r="1302" spans="1:20" ht="43.5" x14ac:dyDescent="0.3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 s="11">
        <v>1382068740</v>
      </c>
      <c r="J1302">
        <v>1380477691</v>
      </c>
      <c r="K1302" t="b">
        <v>0</v>
      </c>
      <c r="L1302">
        <v>71</v>
      </c>
      <c r="M1302" t="b">
        <v>1</v>
      </c>
      <c r="N1302">
        <f>ROUND(E1302/D1302*100,0)</f>
        <v>102</v>
      </c>
      <c r="O1302">
        <f>IFERROR(ROUND(E1302/L1302,2),0)</f>
        <v>57.54</v>
      </c>
      <c r="P1302" s="12" t="s">
        <v>8293</v>
      </c>
      <c r="Q1302" t="s">
        <v>8306</v>
      </c>
      <c r="R1302" s="9">
        <f t="shared" si="65"/>
        <v>41546.75105324074</v>
      </c>
      <c r="S1302" s="9">
        <f t="shared" si="66"/>
        <v>41565.165972222225</v>
      </c>
      <c r="T1302">
        <f t="shared" si="67"/>
        <v>2013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>ROUND(E1303/D1303*100,0)</f>
        <v>102</v>
      </c>
      <c r="O1303">
        <f>IFERROR(ROUND(E1303/L1303,2),0)</f>
        <v>204.05</v>
      </c>
      <c r="P1303" s="12" t="s">
        <v>8266</v>
      </c>
      <c r="Q1303" t="s">
        <v>8268</v>
      </c>
      <c r="R1303" s="9">
        <f t="shared" si="65"/>
        <v>42186.855879629627</v>
      </c>
      <c r="S1303" s="9">
        <f t="shared" si="66"/>
        <v>42216.855879629627</v>
      </c>
      <c r="T1303">
        <f t="shared" si="67"/>
        <v>2015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>ROUND(E1304/D1304*100,0)</f>
        <v>102</v>
      </c>
      <c r="O1304">
        <f>IFERROR(ROUND(E1304/L1304,2),0)</f>
        <v>60.87</v>
      </c>
      <c r="P1304" s="12" t="s">
        <v>8288</v>
      </c>
      <c r="Q1304" t="s">
        <v>8289</v>
      </c>
      <c r="R1304" s="9">
        <f t="shared" si="65"/>
        <v>41918.670115740737</v>
      </c>
      <c r="S1304" s="9">
        <f t="shared" si="66"/>
        <v>41948.731944444444</v>
      </c>
      <c r="T1304">
        <f t="shared" si="67"/>
        <v>2014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>ROUND(E1305/D1305*100,0)</f>
        <v>102</v>
      </c>
      <c r="O1305">
        <f>IFERROR(ROUND(E1305/L1305,2),0)</f>
        <v>84.85</v>
      </c>
      <c r="P1305" s="12" t="s">
        <v>8266</v>
      </c>
      <c r="Q1305" t="s">
        <v>8268</v>
      </c>
      <c r="R1305" s="9">
        <f t="shared" si="65"/>
        <v>41846.667326388888</v>
      </c>
      <c r="S1305" s="9">
        <f t="shared" si="66"/>
        <v>41867.667326388888</v>
      </c>
      <c r="T1305">
        <f t="shared" si="67"/>
        <v>2014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>ROUND(E1306/D1306*100,0)</f>
        <v>203</v>
      </c>
      <c r="O1306">
        <f>IFERROR(ROUND(E1306/L1306,2),0)</f>
        <v>30.58</v>
      </c>
      <c r="P1306" s="12" t="s">
        <v>8293</v>
      </c>
      <c r="Q1306" t="s">
        <v>8297</v>
      </c>
      <c r="R1306" s="9">
        <f t="shared" si="65"/>
        <v>42568.759374999994</v>
      </c>
      <c r="S1306" s="9">
        <f t="shared" si="66"/>
        <v>42583.759374999994</v>
      </c>
      <c r="T1306">
        <f t="shared" si="67"/>
        <v>2016</v>
      </c>
    </row>
    <row r="1307" spans="1:20" ht="43.5" x14ac:dyDescent="0.35">
      <c r="A1307">
        <v>3907</v>
      </c>
      <c r="B1307" s="3" t="s">
        <v>3904</v>
      </c>
      <c r="C1307" s="3" t="s">
        <v>8015</v>
      </c>
      <c r="D1307" s="6">
        <v>1000</v>
      </c>
      <c r="E1307" s="8">
        <v>153</v>
      </c>
      <c r="F1307" t="s">
        <v>8220</v>
      </c>
      <c r="G1307" t="s">
        <v>8223</v>
      </c>
      <c r="H1307" t="s">
        <v>8245</v>
      </c>
      <c r="I1307" s="11">
        <v>1414354080</v>
      </c>
      <c r="J1307">
        <v>1411587606</v>
      </c>
      <c r="K1307" t="b">
        <v>0</v>
      </c>
      <c r="L1307">
        <v>4</v>
      </c>
      <c r="M1307" t="b">
        <v>0</v>
      </c>
      <c r="N1307">
        <f>ROUND(E1307/D1307*100,0)</f>
        <v>15</v>
      </c>
      <c r="O1307">
        <f>IFERROR(ROUND(E1307/L1307,2),0)</f>
        <v>38.25</v>
      </c>
      <c r="P1307" s="12" t="s">
        <v>8266</v>
      </c>
      <c r="Q1307" t="s">
        <v>8268</v>
      </c>
      <c r="R1307" s="9">
        <f t="shared" si="65"/>
        <v>41906.819513888891</v>
      </c>
      <c r="S1307" s="9">
        <f t="shared" si="66"/>
        <v>41938.838888888888</v>
      </c>
      <c r="T1307">
        <f t="shared" si="67"/>
        <v>2014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>ROUND(E1308/D1308*100,0)</f>
        <v>102</v>
      </c>
      <c r="O1308">
        <f>IFERROR(ROUND(E1308/L1308,2),0)</f>
        <v>86.49</v>
      </c>
      <c r="P1308" s="12" t="s">
        <v>8293</v>
      </c>
      <c r="Q1308" t="s">
        <v>8297</v>
      </c>
      <c r="R1308" s="9">
        <f t="shared" si="65"/>
        <v>40750.340902777774</v>
      </c>
      <c r="S1308" s="9">
        <f t="shared" si="66"/>
        <v>40810.340902777774</v>
      </c>
      <c r="T1308">
        <f t="shared" si="67"/>
        <v>2011</v>
      </c>
    </row>
    <row r="1309" spans="1:20" ht="43.5" x14ac:dyDescent="0.3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 s="11">
        <v>1411264800</v>
      </c>
      <c r="J1309">
        <v>1409620903</v>
      </c>
      <c r="K1309" t="b">
        <v>0</v>
      </c>
      <c r="L1309">
        <v>87</v>
      </c>
      <c r="M1309" t="b">
        <v>1</v>
      </c>
      <c r="N1309">
        <f>ROUND(E1309/D1309*100,0)</f>
        <v>108</v>
      </c>
      <c r="O1309">
        <f>IFERROR(ROUND(E1309/L1309,2),0)</f>
        <v>46.61</v>
      </c>
      <c r="P1309" s="12" t="s">
        <v>8266</v>
      </c>
      <c r="Q1309" t="s">
        <v>8268</v>
      </c>
      <c r="R1309" s="9">
        <f t="shared" si="65"/>
        <v>41884.056747685187</v>
      </c>
      <c r="S1309" s="9">
        <f t="shared" si="66"/>
        <v>41903.083333333336</v>
      </c>
      <c r="T1309">
        <f t="shared" si="67"/>
        <v>2014</v>
      </c>
    </row>
    <row r="1310" spans="1:20" ht="43.5" x14ac:dyDescent="0.3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 s="11">
        <v>1422636814</v>
      </c>
      <c r="J1310">
        <v>1420044814</v>
      </c>
      <c r="K1310" t="b">
        <v>0</v>
      </c>
      <c r="L1310">
        <v>32</v>
      </c>
      <c r="M1310" t="b">
        <v>1</v>
      </c>
      <c r="N1310">
        <f>ROUND(E1310/D1310*100,0)</f>
        <v>101</v>
      </c>
      <c r="O1310">
        <f>IFERROR(ROUND(E1310/L1310,2),0)</f>
        <v>126.72</v>
      </c>
      <c r="P1310" s="12" t="s">
        <v>8266</v>
      </c>
      <c r="Q1310" t="s">
        <v>8269</v>
      </c>
      <c r="R1310" s="9">
        <f t="shared" si="65"/>
        <v>42004.703865740739</v>
      </c>
      <c r="S1310" s="9">
        <f t="shared" si="66"/>
        <v>42034.703865740739</v>
      </c>
      <c r="T1310">
        <f t="shared" si="67"/>
        <v>2014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>ROUND(E1311/D1311*100,0)</f>
        <v>101</v>
      </c>
      <c r="O1311">
        <f>IFERROR(ROUND(E1311/L1311,2),0)</f>
        <v>76.45</v>
      </c>
      <c r="P1311" s="12" t="s">
        <v>8290</v>
      </c>
      <c r="Q1311" t="s">
        <v>8298</v>
      </c>
      <c r="R1311" s="9">
        <f t="shared" si="65"/>
        <v>41842.292997685188</v>
      </c>
      <c r="S1311" s="9">
        <f t="shared" si="66"/>
        <v>41872.292997685188</v>
      </c>
      <c r="T1311">
        <f t="shared" si="67"/>
        <v>2014</v>
      </c>
    </row>
    <row r="1312" spans="1:20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1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>ROUND(E1312/D1312*100,0)</f>
        <v>135</v>
      </c>
      <c r="O1312">
        <f>IFERROR(ROUND(E1312/L1312,2),0)</f>
        <v>168.75</v>
      </c>
      <c r="P1312" s="12" t="s">
        <v>8266</v>
      </c>
      <c r="Q1312" t="s">
        <v>8268</v>
      </c>
      <c r="R1312" s="9">
        <f t="shared" si="65"/>
        <v>42483.675208333334</v>
      </c>
      <c r="S1312" s="9">
        <f t="shared" si="66"/>
        <v>42522.789583333331</v>
      </c>
      <c r="T1312">
        <f t="shared" si="67"/>
        <v>2016</v>
      </c>
    </row>
    <row r="1313" spans="1:20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1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>ROUND(E1313/D1313*100,0)</f>
        <v>119</v>
      </c>
      <c r="O1313">
        <f>IFERROR(ROUND(E1313/L1313,2),0)</f>
        <v>176.09</v>
      </c>
      <c r="P1313" s="12" t="s">
        <v>8266</v>
      </c>
      <c r="Q1313" t="s">
        <v>8268</v>
      </c>
      <c r="R1313" s="9">
        <f t="shared" si="65"/>
        <v>41964.716319444444</v>
      </c>
      <c r="S1313" s="9">
        <f t="shared" si="66"/>
        <v>41994.716319444444</v>
      </c>
      <c r="T1313">
        <f t="shared" si="67"/>
        <v>2014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>ROUND(E1314/D1314*100,0)</f>
        <v>108</v>
      </c>
      <c r="O1314">
        <f>IFERROR(ROUND(E1314/L1314,2),0)</f>
        <v>56.98</v>
      </c>
      <c r="P1314" s="12" t="s">
        <v>8282</v>
      </c>
      <c r="Q1314" t="s">
        <v>8283</v>
      </c>
      <c r="R1314" s="9">
        <f t="shared" si="65"/>
        <v>42606.347233796296</v>
      </c>
      <c r="S1314" s="9">
        <f t="shared" si="66"/>
        <v>42666.347233796296</v>
      </c>
      <c r="T1314">
        <f t="shared" si="67"/>
        <v>2016</v>
      </c>
    </row>
    <row r="1315" spans="1:20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1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>ROUND(E1315/D1315*100,0)</f>
        <v>115</v>
      </c>
      <c r="O1315">
        <f>IFERROR(ROUND(E1315/L1315,2),0)</f>
        <v>85.96</v>
      </c>
      <c r="P1315" s="12" t="s">
        <v>8290</v>
      </c>
      <c r="Q1315" t="s">
        <v>8308</v>
      </c>
      <c r="R1315" s="9">
        <f t="shared" si="65"/>
        <v>41357.209166666667</v>
      </c>
      <c r="S1315" s="9">
        <f t="shared" si="66"/>
        <v>41387.209166666667</v>
      </c>
      <c r="T1315">
        <f t="shared" si="67"/>
        <v>2013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1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>ROUND(E1316/D1316*100,0)</f>
        <v>101</v>
      </c>
      <c r="O1316">
        <f>IFERROR(ROUND(E1316/L1316,2),0)</f>
        <v>98.54</v>
      </c>
      <c r="P1316" s="12" t="s">
        <v>8266</v>
      </c>
      <c r="Q1316" t="s">
        <v>8268</v>
      </c>
      <c r="R1316" s="9">
        <f t="shared" si="65"/>
        <v>41829.788252314815</v>
      </c>
      <c r="S1316" s="9">
        <f t="shared" si="66"/>
        <v>41839.208333333336</v>
      </c>
      <c r="T1316">
        <f t="shared" si="67"/>
        <v>2014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>ROUND(E1317/D1317*100,0)</f>
        <v>101</v>
      </c>
      <c r="O1317">
        <f>IFERROR(ROUND(E1317/L1317,2),0)</f>
        <v>45.88</v>
      </c>
      <c r="P1317" s="12" t="s">
        <v>8293</v>
      </c>
      <c r="Q1317" t="s">
        <v>8297</v>
      </c>
      <c r="R1317" s="9">
        <f t="shared" si="65"/>
        <v>41774.737060185187</v>
      </c>
      <c r="S1317" s="9">
        <f t="shared" si="66"/>
        <v>41807.737060185187</v>
      </c>
      <c r="T1317">
        <f t="shared" si="67"/>
        <v>2014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>ROUND(E1318/D1318*100,0)</f>
        <v>101</v>
      </c>
      <c r="O1318">
        <f>IFERROR(ROUND(E1318/L1318,2),0)</f>
        <v>72.05</v>
      </c>
      <c r="P1318" s="12" t="s">
        <v>8266</v>
      </c>
      <c r="Q1318" t="s">
        <v>8268</v>
      </c>
      <c r="R1318" s="9">
        <f t="shared" si="65"/>
        <v>41752.83457175926</v>
      </c>
      <c r="S1318" s="9">
        <f t="shared" si="66"/>
        <v>41782.83457175926</v>
      </c>
      <c r="T1318">
        <f t="shared" si="67"/>
        <v>2014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>ROUND(E1319/D1319*100,0)</f>
        <v>101</v>
      </c>
      <c r="O1319">
        <f>IFERROR(ROUND(E1319/L1319,2),0)</f>
        <v>310</v>
      </c>
      <c r="P1319" s="12" t="s">
        <v>8266</v>
      </c>
      <c r="Q1319" t="s">
        <v>8268</v>
      </c>
      <c r="R1319" s="9">
        <f t="shared" si="65"/>
        <v>42102.866307870368</v>
      </c>
      <c r="S1319" s="9">
        <f t="shared" si="66"/>
        <v>42133.866307870368</v>
      </c>
      <c r="T1319">
        <f t="shared" si="67"/>
        <v>2015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>ROUND(E1320/D1320*100,0)</f>
        <v>101</v>
      </c>
      <c r="O1320">
        <f>IFERROR(ROUND(E1320/L1320,2),0)</f>
        <v>115.09</v>
      </c>
      <c r="P1320" s="12" t="s">
        <v>8293</v>
      </c>
      <c r="Q1320" t="s">
        <v>8294</v>
      </c>
      <c r="R1320" s="9">
        <f t="shared" si="65"/>
        <v>40860.67050925926</v>
      </c>
      <c r="S1320" s="9">
        <f t="shared" si="66"/>
        <v>40891.207638888889</v>
      </c>
      <c r="T1320">
        <f t="shared" si="67"/>
        <v>2011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>ROUND(E1321/D1321*100,0)</f>
        <v>161</v>
      </c>
      <c r="O1321">
        <f>IFERROR(ROUND(E1321/L1321,2),0)</f>
        <v>41.04</v>
      </c>
      <c r="P1321" s="12" t="s">
        <v>8293</v>
      </c>
      <c r="Q1321" t="s">
        <v>8303</v>
      </c>
      <c r="R1321" s="9">
        <f t="shared" si="65"/>
        <v>41331.253159722226</v>
      </c>
      <c r="S1321" s="9">
        <f t="shared" si="66"/>
        <v>41361.211493055554</v>
      </c>
      <c r="T1321">
        <f t="shared" si="67"/>
        <v>2013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>ROUND(E1322/D1322*100,0)</f>
        <v>115</v>
      </c>
      <c r="O1322">
        <f>IFERROR(ROUND(E1322/L1322,2),0)</f>
        <v>46.22</v>
      </c>
      <c r="P1322" s="12" t="s">
        <v>8293</v>
      </c>
      <c r="Q1322" t="s">
        <v>8297</v>
      </c>
      <c r="R1322" s="9">
        <f t="shared" si="65"/>
        <v>41882.590127314819</v>
      </c>
      <c r="S1322" s="9">
        <f t="shared" si="66"/>
        <v>41912.590127314819</v>
      </c>
      <c r="T1322">
        <f t="shared" si="67"/>
        <v>2014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>ROUND(E1323/D1323*100,0)</f>
        <v>100</v>
      </c>
      <c r="O1323">
        <f>IFERROR(ROUND(E1323/L1323,2),0)</f>
        <v>65.87</v>
      </c>
      <c r="P1323" s="12" t="s">
        <v>8266</v>
      </c>
      <c r="Q1323" t="s">
        <v>8268</v>
      </c>
      <c r="R1323" s="9">
        <f t="shared" si="65"/>
        <v>42561.154664351852</v>
      </c>
      <c r="S1323" s="9">
        <f t="shared" si="66"/>
        <v>42592.166666666672</v>
      </c>
      <c r="T1323">
        <f t="shared" si="67"/>
        <v>2016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>ROUND(E1324/D1324*100,0)</f>
        <v>100</v>
      </c>
      <c r="O1324">
        <f>IFERROR(ROUND(E1324/L1324,2),0)</f>
        <v>34.92</v>
      </c>
      <c r="P1324" s="12" t="s">
        <v>8266</v>
      </c>
      <c r="Q1324" t="s">
        <v>8268</v>
      </c>
      <c r="R1324" s="9">
        <f t="shared" si="65"/>
        <v>42734.789444444439</v>
      </c>
      <c r="S1324" s="9">
        <f t="shared" si="66"/>
        <v>42767.979861111111</v>
      </c>
      <c r="T1324">
        <f t="shared" si="67"/>
        <v>2016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>ROUND(E1325/D1325*100,0)</f>
        <v>115</v>
      </c>
      <c r="O1325">
        <f>IFERROR(ROUND(E1325/L1325,2),0)</f>
        <v>72.91</v>
      </c>
      <c r="P1325" s="12" t="s">
        <v>8293</v>
      </c>
      <c r="Q1325" t="s">
        <v>8294</v>
      </c>
      <c r="R1325" s="9">
        <f t="shared" si="65"/>
        <v>41004.156886574077</v>
      </c>
      <c r="S1325" s="9">
        <f t="shared" si="66"/>
        <v>41045.207638888889</v>
      </c>
      <c r="T1325">
        <f t="shared" si="67"/>
        <v>2012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>ROUND(E1326/D1326*100,0)</f>
        <v>100</v>
      </c>
      <c r="O1326">
        <f>IFERROR(ROUND(E1326/L1326,2),0)</f>
        <v>121.36</v>
      </c>
      <c r="P1326" s="12" t="s">
        <v>8266</v>
      </c>
      <c r="Q1326" t="s">
        <v>8268</v>
      </c>
      <c r="R1326" s="9">
        <f t="shared" si="65"/>
        <v>41995.870486111111</v>
      </c>
      <c r="S1326" s="9">
        <f t="shared" si="66"/>
        <v>42015.870486111111</v>
      </c>
      <c r="T1326">
        <f t="shared" si="67"/>
        <v>2014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>ROUND(E1327/D1327*100,0)</f>
        <v>133</v>
      </c>
      <c r="O1327">
        <f>IFERROR(ROUND(E1327/L1327,2),0)</f>
        <v>57.2</v>
      </c>
      <c r="P1327" s="12" t="s">
        <v>8266</v>
      </c>
      <c r="Q1327" t="s">
        <v>8268</v>
      </c>
      <c r="R1327" s="9">
        <f t="shared" si="65"/>
        <v>42538.73583333334</v>
      </c>
      <c r="S1327" s="9">
        <f t="shared" si="66"/>
        <v>42583.290972222225</v>
      </c>
      <c r="T1327">
        <f t="shared" si="67"/>
        <v>2016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>ROUND(E1328/D1328*100,0)</f>
        <v>100</v>
      </c>
      <c r="O1328">
        <f>IFERROR(ROUND(E1328/L1328,2),0)</f>
        <v>81.67</v>
      </c>
      <c r="P1328" s="12" t="s">
        <v>8266</v>
      </c>
      <c r="Q1328" t="s">
        <v>8268</v>
      </c>
      <c r="R1328" s="9">
        <f t="shared" si="65"/>
        <v>42447.894432870366</v>
      </c>
      <c r="S1328" s="9">
        <f t="shared" si="66"/>
        <v>42507.894432870366</v>
      </c>
      <c r="T1328">
        <f t="shared" si="67"/>
        <v>2016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>ROUND(E1329/D1329*100,0)</f>
        <v>100</v>
      </c>
      <c r="O1329">
        <f>IFERROR(ROUND(E1329/L1329,2),0)</f>
        <v>40.01</v>
      </c>
      <c r="P1329" s="12" t="s">
        <v>8290</v>
      </c>
      <c r="Q1329" t="s">
        <v>8308</v>
      </c>
      <c r="R1329" s="9">
        <f t="shared" si="65"/>
        <v>40795.820150462961</v>
      </c>
      <c r="S1329" s="9">
        <f t="shared" si="66"/>
        <v>40825.820150462961</v>
      </c>
      <c r="T1329">
        <f t="shared" si="67"/>
        <v>2011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>ROUND(E1330/D1330*100,0)</f>
        <v>105</v>
      </c>
      <c r="O1330">
        <f>IFERROR(ROUND(E1330/L1330,2),0)</f>
        <v>114.29</v>
      </c>
      <c r="P1330" s="12" t="s">
        <v>8266</v>
      </c>
      <c r="Q1330" t="s">
        <v>8268</v>
      </c>
      <c r="R1330" s="9">
        <f t="shared" si="65"/>
        <v>42268.009224537032</v>
      </c>
      <c r="S1330" s="9">
        <f t="shared" si="66"/>
        <v>42303.009224537032</v>
      </c>
      <c r="T1330">
        <f t="shared" si="67"/>
        <v>2015</v>
      </c>
    </row>
    <row r="1331" spans="1:20" ht="58" x14ac:dyDescent="0.3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 s="11">
        <v>1434241255</v>
      </c>
      <c r="J1331">
        <v>1431649255</v>
      </c>
      <c r="K1331" t="b">
        <v>0</v>
      </c>
      <c r="L1331">
        <v>54</v>
      </c>
      <c r="M1331" t="b">
        <v>1</v>
      </c>
      <c r="N1331">
        <f>ROUND(E1331/D1331*100,0)</f>
        <v>107</v>
      </c>
      <c r="O1331">
        <f>IFERROR(ROUND(E1331/L1331,2),0)</f>
        <v>74.069999999999993</v>
      </c>
      <c r="P1331" s="12" t="s">
        <v>8266</v>
      </c>
      <c r="Q1331" t="s">
        <v>8267</v>
      </c>
      <c r="R1331" s="9">
        <f t="shared" si="65"/>
        <v>42139.014525462961</v>
      </c>
      <c r="S1331" s="9">
        <f t="shared" si="66"/>
        <v>42169.014525462961</v>
      </c>
      <c r="T1331">
        <f t="shared" si="67"/>
        <v>2015</v>
      </c>
    </row>
    <row r="1332" spans="1:20" ht="43.5" x14ac:dyDescent="0.3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 s="11">
        <v>1481957940</v>
      </c>
      <c r="J1332">
        <v>1478050429</v>
      </c>
      <c r="K1332" t="b">
        <v>0</v>
      </c>
      <c r="L1332">
        <v>31</v>
      </c>
      <c r="M1332" t="b">
        <v>1</v>
      </c>
      <c r="N1332">
        <f>ROUND(E1332/D1332*100,0)</f>
        <v>100</v>
      </c>
      <c r="O1332">
        <f>IFERROR(ROUND(E1332/L1332,2),0)</f>
        <v>129.03</v>
      </c>
      <c r="P1332" s="12" t="s">
        <v>8266</v>
      </c>
      <c r="Q1332" t="s">
        <v>8268</v>
      </c>
      <c r="R1332" s="9">
        <f t="shared" si="65"/>
        <v>42676.065150462964</v>
      </c>
      <c r="S1332" s="9">
        <f t="shared" si="66"/>
        <v>42721.290972222225</v>
      </c>
      <c r="T1332">
        <f t="shared" si="67"/>
        <v>2016</v>
      </c>
    </row>
    <row r="1333" spans="1:20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1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>ROUND(E1333/D1333*100,0)</f>
        <v>100</v>
      </c>
      <c r="O1333">
        <f>IFERROR(ROUND(E1333/L1333,2),0)</f>
        <v>307.69</v>
      </c>
      <c r="P1333" s="12" t="s">
        <v>8266</v>
      </c>
      <c r="Q1333" t="s">
        <v>8268</v>
      </c>
      <c r="R1333" s="9">
        <f t="shared" si="65"/>
        <v>41794.817523148151</v>
      </c>
      <c r="S1333" s="9">
        <f t="shared" si="66"/>
        <v>41824.458333333336</v>
      </c>
      <c r="T1333">
        <f t="shared" si="67"/>
        <v>2014</v>
      </c>
    </row>
    <row r="1334" spans="1:20" ht="43.5" x14ac:dyDescent="0.35">
      <c r="A1334">
        <v>3069</v>
      </c>
      <c r="B1334" s="3" t="s">
        <v>3069</v>
      </c>
      <c r="C1334" s="3" t="s">
        <v>7179</v>
      </c>
      <c r="D1334" s="6">
        <v>1000</v>
      </c>
      <c r="E1334" s="8">
        <v>141</v>
      </c>
      <c r="F1334" t="s">
        <v>8220</v>
      </c>
      <c r="G1334" t="s">
        <v>8223</v>
      </c>
      <c r="H1334" t="s">
        <v>8245</v>
      </c>
      <c r="I1334" s="11">
        <v>1418587234</v>
      </c>
      <c r="J1334">
        <v>1415995234</v>
      </c>
      <c r="K1334" t="b">
        <v>0</v>
      </c>
      <c r="L1334">
        <v>7</v>
      </c>
      <c r="M1334" t="b">
        <v>0</v>
      </c>
      <c r="N1334">
        <f>ROUND(E1334/D1334*100,0)</f>
        <v>14</v>
      </c>
      <c r="O1334">
        <f>IFERROR(ROUND(E1334/L1334,2),0)</f>
        <v>20.14</v>
      </c>
      <c r="P1334" s="12" t="s">
        <v>8266</v>
      </c>
      <c r="Q1334" t="s">
        <v>8267</v>
      </c>
      <c r="R1334" s="9">
        <f t="shared" si="65"/>
        <v>41957.833726851852</v>
      </c>
      <c r="S1334" s="9">
        <f t="shared" si="66"/>
        <v>41987.833726851852</v>
      </c>
      <c r="T1334">
        <f t="shared" si="67"/>
        <v>2014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>ROUND(E1335/D1335*100,0)</f>
        <v>114</v>
      </c>
      <c r="O1335">
        <f>IFERROR(ROUND(E1335/L1335,2),0)</f>
        <v>47.4</v>
      </c>
      <c r="P1335" s="12" t="s">
        <v>8290</v>
      </c>
      <c r="Q1335" t="s">
        <v>8291</v>
      </c>
      <c r="R1335" s="9">
        <f t="shared" si="65"/>
        <v>40213.323599537034</v>
      </c>
      <c r="S1335" s="9">
        <f t="shared" si="66"/>
        <v>40253.29583333333</v>
      </c>
      <c r="T1335">
        <f t="shared" si="67"/>
        <v>2010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>ROUND(E1336/D1336*100,0)</f>
        <v>114</v>
      </c>
      <c r="O1336">
        <f>IFERROR(ROUND(E1336/L1336,2),0)</f>
        <v>69.790000000000006</v>
      </c>
      <c r="P1336" s="12" t="s">
        <v>8290</v>
      </c>
      <c r="Q1336" t="s">
        <v>8308</v>
      </c>
      <c r="R1336" s="9">
        <f t="shared" si="65"/>
        <v>40595.497164351851</v>
      </c>
      <c r="S1336" s="9">
        <f t="shared" si="66"/>
        <v>40641.455497685187</v>
      </c>
      <c r="T1336">
        <f t="shared" si="67"/>
        <v>2011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>ROUND(E1337/D1337*100,0)</f>
        <v>179</v>
      </c>
      <c r="O1337">
        <f>IFERROR(ROUND(E1337/L1337,2),0)</f>
        <v>53.73</v>
      </c>
      <c r="P1337" s="12" t="s">
        <v>8280</v>
      </c>
      <c r="Q1337" t="s">
        <v>8299</v>
      </c>
      <c r="R1337" s="9">
        <f t="shared" si="65"/>
        <v>41367.572280092594</v>
      </c>
      <c r="S1337" s="9">
        <f t="shared" si="66"/>
        <v>41397.572280092594</v>
      </c>
      <c r="T1337">
        <f t="shared" si="67"/>
        <v>2013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>ROUND(E1338/D1338*100,0)</f>
        <v>132</v>
      </c>
      <c r="O1338">
        <f>IFERROR(ROUND(E1338/L1338,2),0)</f>
        <v>63.03</v>
      </c>
      <c r="P1338" s="12" t="s">
        <v>8293</v>
      </c>
      <c r="Q1338" t="s">
        <v>8294</v>
      </c>
      <c r="R1338" s="9">
        <f t="shared" si="65"/>
        <v>42173.746342592596</v>
      </c>
      <c r="S1338" s="9">
        <f t="shared" si="66"/>
        <v>42187.152777777781</v>
      </c>
      <c r="T1338">
        <f t="shared" si="67"/>
        <v>2015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>ROUND(E1339/D1339*100,0)</f>
        <v>132</v>
      </c>
      <c r="O1339">
        <f>IFERROR(ROUND(E1339/L1339,2),0)</f>
        <v>70.63</v>
      </c>
      <c r="P1339" s="12" t="s">
        <v>8293</v>
      </c>
      <c r="Q1339" t="s">
        <v>8297</v>
      </c>
      <c r="R1339" s="9">
        <f t="shared" si="65"/>
        <v>40778.770011574074</v>
      </c>
      <c r="S1339" s="9">
        <f t="shared" si="66"/>
        <v>40808.770011574074</v>
      </c>
      <c r="T1339">
        <f t="shared" si="67"/>
        <v>2011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>ROUND(E1340/D1340*100,0)</f>
        <v>101</v>
      </c>
      <c r="O1340">
        <f>IFERROR(ROUND(E1340/L1340,2),0)</f>
        <v>53.95</v>
      </c>
      <c r="P1340" s="12" t="s">
        <v>8266</v>
      </c>
      <c r="Q1340" t="s">
        <v>8267</v>
      </c>
      <c r="R1340" s="9">
        <f t="shared" si="65"/>
        <v>41780.745254629634</v>
      </c>
      <c r="S1340" s="9">
        <f t="shared" si="66"/>
        <v>41810.917361111111</v>
      </c>
      <c r="T1340">
        <f t="shared" si="67"/>
        <v>2014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>ROUND(E1341/D1341*100,0)</f>
        <v>171</v>
      </c>
      <c r="O1341">
        <f>IFERROR(ROUND(E1341/L1341,2),0)</f>
        <v>46.18</v>
      </c>
      <c r="P1341" s="12" t="s">
        <v>8293</v>
      </c>
      <c r="Q1341" t="s">
        <v>8294</v>
      </c>
      <c r="R1341" s="9">
        <f t="shared" si="65"/>
        <v>41605.868449074071</v>
      </c>
      <c r="S1341" s="9">
        <f t="shared" si="66"/>
        <v>41639.291666666664</v>
      </c>
      <c r="T1341">
        <f t="shared" si="67"/>
        <v>2013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>ROUND(E1342/D1342*100,0)</f>
        <v>112</v>
      </c>
      <c r="O1342">
        <f>IFERROR(ROUND(E1342/L1342,2),0)</f>
        <v>47.76</v>
      </c>
      <c r="P1342" s="12" t="s">
        <v>8293</v>
      </c>
      <c r="Q1342" t="s">
        <v>8297</v>
      </c>
      <c r="R1342" s="9">
        <f t="shared" si="65"/>
        <v>42719.90834490741</v>
      </c>
      <c r="S1342" s="9">
        <f t="shared" si="66"/>
        <v>42749.90834490741</v>
      </c>
      <c r="T1342">
        <f t="shared" si="67"/>
        <v>2016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>ROUND(E1343/D1343*100,0)</f>
        <v>112</v>
      </c>
      <c r="O1343">
        <f>IFERROR(ROUND(E1343/L1343,2),0)</f>
        <v>60.15</v>
      </c>
      <c r="P1343" s="12" t="s">
        <v>8293</v>
      </c>
      <c r="Q1343" t="s">
        <v>8306</v>
      </c>
      <c r="R1343" s="9">
        <f t="shared" si="65"/>
        <v>41524.858553240738</v>
      </c>
      <c r="S1343" s="9">
        <f t="shared" si="66"/>
        <v>41552.208333333336</v>
      </c>
      <c r="T1343">
        <f t="shared" si="67"/>
        <v>2013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>ROUND(E1344/D1344*100,0)</f>
        <v>130</v>
      </c>
      <c r="O1344">
        <f>IFERROR(ROUND(E1344/L1344,2),0)</f>
        <v>61.06</v>
      </c>
      <c r="P1344" s="12" t="s">
        <v>8266</v>
      </c>
      <c r="Q1344" t="s">
        <v>8268</v>
      </c>
      <c r="R1344" s="9">
        <f t="shared" si="65"/>
        <v>42566.604826388888</v>
      </c>
      <c r="S1344" s="9">
        <f t="shared" si="66"/>
        <v>42596.604826388888</v>
      </c>
      <c r="T1344">
        <f t="shared" si="67"/>
        <v>2016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>ROUND(E1345/D1345*100,0)</f>
        <v>195</v>
      </c>
      <c r="O1345">
        <f>IFERROR(ROUND(E1345/L1345,2),0)</f>
        <v>64.03</v>
      </c>
      <c r="P1345" s="12" t="s">
        <v>8293</v>
      </c>
      <c r="Q1345" t="s">
        <v>8306</v>
      </c>
      <c r="R1345" s="9">
        <f t="shared" si="65"/>
        <v>42027.13817129629</v>
      </c>
      <c r="S1345" s="9">
        <f t="shared" si="66"/>
        <v>42062.020833333328</v>
      </c>
      <c r="T1345">
        <f t="shared" si="67"/>
        <v>2015</v>
      </c>
    </row>
    <row r="1346" spans="1:20" ht="43.5" x14ac:dyDescent="0.35">
      <c r="A1346">
        <v>222</v>
      </c>
      <c r="B1346" s="3" t="s">
        <v>224</v>
      </c>
      <c r="C1346" s="3" t="s">
        <v>4332</v>
      </c>
      <c r="D1346" s="6">
        <v>1000</v>
      </c>
      <c r="E1346" s="8">
        <v>130</v>
      </c>
      <c r="F1346" t="s">
        <v>8220</v>
      </c>
      <c r="G1346" t="s">
        <v>8223</v>
      </c>
      <c r="H1346" t="s">
        <v>8245</v>
      </c>
      <c r="I1346" s="11">
        <v>1427423940</v>
      </c>
      <c r="J1346">
        <v>1422383318</v>
      </c>
      <c r="K1346" t="b">
        <v>0</v>
      </c>
      <c r="L1346">
        <v>2</v>
      </c>
      <c r="M1346" t="b">
        <v>0</v>
      </c>
      <c r="N1346">
        <f>ROUND(E1346/D1346*100,0)</f>
        <v>13</v>
      </c>
      <c r="O1346">
        <f>IFERROR(ROUND(E1346/L1346,2),0)</f>
        <v>65</v>
      </c>
      <c r="P1346" s="12" t="s">
        <v>8290</v>
      </c>
      <c r="Q1346" t="s">
        <v>8292</v>
      </c>
      <c r="R1346" s="9">
        <f t="shared" si="65"/>
        <v>42031.769884259258</v>
      </c>
      <c r="S1346" s="9">
        <f t="shared" si="66"/>
        <v>42090.110416666663</v>
      </c>
      <c r="T1346">
        <f t="shared" si="67"/>
        <v>2015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>ROUND(E1347/D1347*100,0)</f>
        <v>118</v>
      </c>
      <c r="O1347">
        <f>IFERROR(ROUND(E1347/L1347,2),0)</f>
        <v>100.06</v>
      </c>
      <c r="P1347" s="12" t="s">
        <v>8266</v>
      </c>
      <c r="Q1347" t="s">
        <v>8268</v>
      </c>
      <c r="R1347" s="9">
        <f t="shared" ref="R1347:R1410" si="68">(((J1347/60)/60)/24)+DATE(1970,1,1)</f>
        <v>42179.344988425932</v>
      </c>
      <c r="S1347" s="9">
        <f t="shared" ref="S1347:S1410" si="69">(((I1347/60)/60)/24)+DATE(1970,1,1)</f>
        <v>42219.75</v>
      </c>
      <c r="T1347">
        <f t="shared" si="67"/>
        <v>2015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>ROUND(E1348/D1348*100,0)</f>
        <v>111</v>
      </c>
      <c r="O1348">
        <f>IFERROR(ROUND(E1348/L1348,2),0)</f>
        <v>125.81</v>
      </c>
      <c r="P1348" s="12" t="s">
        <v>8266</v>
      </c>
      <c r="Q1348" t="s">
        <v>8268</v>
      </c>
      <c r="R1348" s="9">
        <f t="shared" si="68"/>
        <v>41853.240208333329</v>
      </c>
      <c r="S1348" s="9">
        <f t="shared" si="69"/>
        <v>41876.207638888889</v>
      </c>
      <c r="T1348">
        <f t="shared" si="67"/>
        <v>2014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>ROUND(E1349/D1349*100,0)</f>
        <v>111</v>
      </c>
      <c r="O1349">
        <f>IFERROR(ROUND(E1349/L1349,2),0)</f>
        <v>58.79</v>
      </c>
      <c r="P1349" s="12" t="s">
        <v>8266</v>
      </c>
      <c r="Q1349" t="s">
        <v>8268</v>
      </c>
      <c r="R1349" s="9">
        <f t="shared" si="68"/>
        <v>42633.116851851853</v>
      </c>
      <c r="S1349" s="9">
        <f t="shared" si="69"/>
        <v>42663.116851851853</v>
      </c>
      <c r="T1349">
        <f t="shared" si="67"/>
        <v>2016</v>
      </c>
    </row>
    <row r="1350" spans="1:20" ht="29" x14ac:dyDescent="0.35">
      <c r="A1350">
        <v>2138</v>
      </c>
      <c r="B1350" s="3" t="s">
        <v>2139</v>
      </c>
      <c r="C1350" s="3" t="s">
        <v>6248</v>
      </c>
      <c r="D1350" s="6">
        <v>1000</v>
      </c>
      <c r="E1350" s="8">
        <v>128</v>
      </c>
      <c r="F1350" t="s">
        <v>8220</v>
      </c>
      <c r="G1350" t="s">
        <v>8224</v>
      </c>
      <c r="H1350" t="s">
        <v>8246</v>
      </c>
      <c r="I1350" s="11">
        <v>1383959939</v>
      </c>
      <c r="J1350">
        <v>1381364339</v>
      </c>
      <c r="K1350" t="b">
        <v>0</v>
      </c>
      <c r="L1350">
        <v>12</v>
      </c>
      <c r="M1350" t="b">
        <v>0</v>
      </c>
      <c r="N1350">
        <f>ROUND(E1350/D1350*100,0)</f>
        <v>13</v>
      </c>
      <c r="O1350">
        <f>IFERROR(ROUND(E1350/L1350,2),0)</f>
        <v>10.67</v>
      </c>
      <c r="P1350" s="12" t="s">
        <v>8285</v>
      </c>
      <c r="Q1350" t="s">
        <v>8300</v>
      </c>
      <c r="R1350" s="9">
        <f t="shared" si="68"/>
        <v>41557.013182870374</v>
      </c>
      <c r="S1350" s="9">
        <f t="shared" si="69"/>
        <v>41587.054849537039</v>
      </c>
      <c r="T1350">
        <f t="shared" si="67"/>
        <v>2013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>ROUND(E1351/D1351*100,0)</f>
        <v>110</v>
      </c>
      <c r="O1351">
        <f>IFERROR(ROUND(E1351/L1351,2),0)</f>
        <v>55.22</v>
      </c>
      <c r="P1351" s="12" t="s">
        <v>8282</v>
      </c>
      <c r="Q1351" t="s">
        <v>8283</v>
      </c>
      <c r="R1351" s="9">
        <f t="shared" si="68"/>
        <v>42780.600532407407</v>
      </c>
      <c r="S1351" s="9">
        <f t="shared" si="69"/>
        <v>42808.558865740735</v>
      </c>
      <c r="T1351">
        <f t="shared" si="67"/>
        <v>2017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>ROUND(E1352/D1352*100,0)</f>
        <v>385</v>
      </c>
      <c r="O1352">
        <f>IFERROR(ROUND(E1352/L1352,2),0)</f>
        <v>32.1</v>
      </c>
      <c r="P1352" s="12" t="s">
        <v>8290</v>
      </c>
      <c r="Q1352" t="s">
        <v>8291</v>
      </c>
      <c r="R1352" s="9">
        <f t="shared" si="68"/>
        <v>41304.833194444444</v>
      </c>
      <c r="S1352" s="9">
        <f t="shared" si="69"/>
        <v>41334.833194444444</v>
      </c>
      <c r="T1352">
        <f t="shared" si="67"/>
        <v>2013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>ROUND(E1353/D1353*100,0)</f>
        <v>101</v>
      </c>
      <c r="O1353">
        <f>IFERROR(ROUND(E1353/L1353,2),0)</f>
        <v>47.19</v>
      </c>
      <c r="P1353" s="12" t="s">
        <v>8293</v>
      </c>
      <c r="Q1353" t="s">
        <v>8303</v>
      </c>
      <c r="R1353" s="9">
        <f t="shared" si="68"/>
        <v>41737.684664351851</v>
      </c>
      <c r="S1353" s="9">
        <f t="shared" si="69"/>
        <v>41782.684664351851</v>
      </c>
      <c r="T1353">
        <f t="shared" si="67"/>
        <v>2014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>ROUND(E1354/D1354*100,0)</f>
        <v>109</v>
      </c>
      <c r="O1354">
        <f>IFERROR(ROUND(E1354/L1354,2),0)</f>
        <v>29.26</v>
      </c>
      <c r="P1354" s="12" t="s">
        <v>8266</v>
      </c>
      <c r="Q1354" t="s">
        <v>8268</v>
      </c>
      <c r="R1354" s="9">
        <f t="shared" si="68"/>
        <v>42492.717233796298</v>
      </c>
      <c r="S1354" s="9">
        <f t="shared" si="69"/>
        <v>42522.717233796298</v>
      </c>
      <c r="T1354">
        <f t="shared" si="67"/>
        <v>2016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>ROUND(E1355/D1355*100,0)</f>
        <v>109</v>
      </c>
      <c r="O1355">
        <f>IFERROR(ROUND(E1355/L1355,2),0)</f>
        <v>44.19</v>
      </c>
      <c r="P1355" s="12" t="s">
        <v>8266</v>
      </c>
      <c r="Q1355" t="s">
        <v>8268</v>
      </c>
      <c r="R1355" s="9">
        <f t="shared" si="68"/>
        <v>42086.614942129629</v>
      </c>
      <c r="S1355" s="9">
        <f t="shared" si="69"/>
        <v>42117.290972222225</v>
      </c>
      <c r="T1355">
        <f t="shared" si="67"/>
        <v>2015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>ROUND(E1356/D1356*100,0)</f>
        <v>109</v>
      </c>
      <c r="O1356">
        <f>IFERROR(ROUND(E1356/L1356,2),0)</f>
        <v>75.959999999999994</v>
      </c>
      <c r="P1356" s="12" t="s">
        <v>8266</v>
      </c>
      <c r="Q1356" t="s">
        <v>8269</v>
      </c>
      <c r="R1356" s="9">
        <f t="shared" si="68"/>
        <v>41954.850868055553</v>
      </c>
      <c r="S1356" s="9">
        <f t="shared" si="69"/>
        <v>41974.850868055553</v>
      </c>
      <c r="T1356">
        <f t="shared" si="67"/>
        <v>2014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>ROUND(E1357/D1357*100,0)</f>
        <v>152</v>
      </c>
      <c r="O1357">
        <f>IFERROR(ROUND(E1357/L1357,2),0)</f>
        <v>64.25</v>
      </c>
      <c r="P1357" s="12" t="s">
        <v>8293</v>
      </c>
      <c r="Q1357" t="s">
        <v>8297</v>
      </c>
      <c r="R1357" s="9">
        <f t="shared" si="68"/>
        <v>41767.656863425924</v>
      </c>
      <c r="S1357" s="9">
        <f t="shared" si="69"/>
        <v>41803.290972222225</v>
      </c>
      <c r="T1357">
        <f t="shared" si="67"/>
        <v>2014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>ROUND(E1358/D1358*100,0)</f>
        <v>126</v>
      </c>
      <c r="O1358">
        <f>IFERROR(ROUND(E1358/L1358,2),0)</f>
        <v>47.91</v>
      </c>
      <c r="P1358" s="12" t="s">
        <v>8277</v>
      </c>
      <c r="Q1358" t="s">
        <v>8278</v>
      </c>
      <c r="R1358" s="9">
        <f t="shared" si="68"/>
        <v>40215.919050925928</v>
      </c>
      <c r="S1358" s="9">
        <f t="shared" si="69"/>
        <v>40252.913194444445</v>
      </c>
      <c r="T1358">
        <f t="shared" si="67"/>
        <v>2010</v>
      </c>
    </row>
    <row r="1359" spans="1:20" ht="43.5" x14ac:dyDescent="0.35">
      <c r="A1359">
        <v>1735</v>
      </c>
      <c r="B1359" s="3" t="s">
        <v>1736</v>
      </c>
      <c r="C1359" s="3" t="s">
        <v>5845</v>
      </c>
      <c r="D1359" s="6">
        <v>1000</v>
      </c>
      <c r="E1359" s="8">
        <v>110</v>
      </c>
      <c r="F1359" t="s">
        <v>8220</v>
      </c>
      <c r="G1359" t="s">
        <v>8223</v>
      </c>
      <c r="H1359" t="s">
        <v>8245</v>
      </c>
      <c r="I1359" s="11">
        <v>1470598345</v>
      </c>
      <c r="J1359">
        <v>1468006345</v>
      </c>
      <c r="K1359" t="b">
        <v>0</v>
      </c>
      <c r="L1359">
        <v>2</v>
      </c>
      <c r="M1359" t="b">
        <v>0</v>
      </c>
      <c r="N1359">
        <f>ROUND(E1359/D1359*100,0)</f>
        <v>11</v>
      </c>
      <c r="O1359">
        <f>IFERROR(ROUND(E1359/L1359,2),0)</f>
        <v>55</v>
      </c>
      <c r="P1359" s="12" t="s">
        <v>8293</v>
      </c>
      <c r="Q1359" t="s">
        <v>8296</v>
      </c>
      <c r="R1359" s="9">
        <f t="shared" si="68"/>
        <v>42559.814178240747</v>
      </c>
      <c r="S1359" s="9">
        <f t="shared" si="69"/>
        <v>42589.814178240747</v>
      </c>
      <c r="T1359">
        <f t="shared" si="67"/>
        <v>2016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>ROUND(E1360/D1360*100,0)</f>
        <v>103</v>
      </c>
      <c r="O1360">
        <f>IFERROR(ROUND(E1360/L1360,2),0)</f>
        <v>67.42</v>
      </c>
      <c r="P1360" s="12" t="s">
        <v>8293</v>
      </c>
      <c r="Q1360" t="s">
        <v>8306</v>
      </c>
      <c r="R1360" s="9">
        <f t="shared" si="68"/>
        <v>40961.252141203702</v>
      </c>
      <c r="S1360" s="9">
        <f t="shared" si="69"/>
        <v>40989.866666666669</v>
      </c>
      <c r="T1360">
        <f t="shared" si="67"/>
        <v>2012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>ROUND(E1361/D1361*100,0)</f>
        <v>126</v>
      </c>
      <c r="O1361">
        <f>IFERROR(ROUND(E1361/L1361,2),0)</f>
        <v>62.88</v>
      </c>
      <c r="P1361" s="12" t="s">
        <v>8266</v>
      </c>
      <c r="Q1361" t="s">
        <v>8268</v>
      </c>
      <c r="R1361" s="9">
        <f t="shared" si="68"/>
        <v>41013.936562499999</v>
      </c>
      <c r="S1361" s="9">
        <f t="shared" si="69"/>
        <v>41061.165972222225</v>
      </c>
      <c r="T1361">
        <f t="shared" si="67"/>
        <v>2012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>ROUND(E1362/D1362*100,0)</f>
        <v>107</v>
      </c>
      <c r="O1362">
        <f>IFERROR(ROUND(E1362/L1362,2),0)</f>
        <v>62.67</v>
      </c>
      <c r="P1362" s="12" t="s">
        <v>8266</v>
      </c>
      <c r="Q1362" t="s">
        <v>8268</v>
      </c>
      <c r="R1362" s="9">
        <f t="shared" si="68"/>
        <v>42490.133877314816</v>
      </c>
      <c r="S1362" s="9">
        <f t="shared" si="69"/>
        <v>42527.083333333328</v>
      </c>
      <c r="T1362">
        <f t="shared" si="67"/>
        <v>2016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>ROUND(E1363/D1363*100,0)</f>
        <v>114</v>
      </c>
      <c r="O1363">
        <f>IFERROR(ROUND(E1363/L1363,2),0)</f>
        <v>50.69</v>
      </c>
      <c r="P1363" s="12" t="s">
        <v>8293</v>
      </c>
      <c r="Q1363" t="s">
        <v>8297</v>
      </c>
      <c r="R1363" s="9">
        <f t="shared" si="68"/>
        <v>41666.842824074076</v>
      </c>
      <c r="S1363" s="9">
        <f t="shared" si="69"/>
        <v>41696.842824074076</v>
      </c>
      <c r="T1363">
        <f t="shared" si="67"/>
        <v>2014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>ROUND(E1364/D1364*100,0)</f>
        <v>125</v>
      </c>
      <c r="O1364">
        <f>IFERROR(ROUND(E1364/L1364,2),0)</f>
        <v>75</v>
      </c>
      <c r="P1364" s="12" t="s">
        <v>8266</v>
      </c>
      <c r="Q1364" t="s">
        <v>8269</v>
      </c>
      <c r="R1364" s="9">
        <f t="shared" si="68"/>
        <v>42044.765960648147</v>
      </c>
      <c r="S1364" s="9">
        <f t="shared" si="69"/>
        <v>42058.765960648147</v>
      </c>
      <c r="T1364">
        <f t="shared" ref="T1364:T1427" si="70">YEAR(R1364)</f>
        <v>2015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>ROUND(E1365/D1365*100,0)</f>
        <v>107</v>
      </c>
      <c r="O1365">
        <f>IFERROR(ROUND(E1365/L1365,2),0)</f>
        <v>59.46</v>
      </c>
      <c r="P1365" s="12" t="s">
        <v>8293</v>
      </c>
      <c r="Q1365" t="s">
        <v>8306</v>
      </c>
      <c r="R1365" s="9">
        <f t="shared" si="68"/>
        <v>41483.449282407404</v>
      </c>
      <c r="S1365" s="9">
        <f t="shared" si="69"/>
        <v>41543.449282407404</v>
      </c>
      <c r="T1365">
        <f t="shared" si="70"/>
        <v>2013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>ROUND(E1366/D1366*100,0)</f>
        <v>107</v>
      </c>
      <c r="O1366">
        <f>IFERROR(ROUND(E1366/L1366,2),0)</f>
        <v>51.19</v>
      </c>
      <c r="P1366" s="12" t="s">
        <v>8293</v>
      </c>
      <c r="Q1366" t="s">
        <v>8294</v>
      </c>
      <c r="R1366" s="9">
        <f t="shared" si="68"/>
        <v>40948.16815972222</v>
      </c>
      <c r="S1366" s="9">
        <f t="shared" si="69"/>
        <v>40978.16815972222</v>
      </c>
      <c r="T1366">
        <f t="shared" si="70"/>
        <v>2012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>ROUND(E1367/D1367*100,0)</f>
        <v>107</v>
      </c>
      <c r="O1367">
        <f>IFERROR(ROUND(E1367/L1367,2),0)</f>
        <v>67.91</v>
      </c>
      <c r="P1367" s="12" t="s">
        <v>8290</v>
      </c>
      <c r="Q1367" t="s">
        <v>8291</v>
      </c>
      <c r="R1367" s="9">
        <f t="shared" si="68"/>
        <v>41894.879606481481</v>
      </c>
      <c r="S1367" s="9">
        <f t="shared" si="69"/>
        <v>41913.165972222225</v>
      </c>
      <c r="T1367">
        <f t="shared" si="70"/>
        <v>2014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>ROUND(E1368/D1368*100,0)</f>
        <v>124</v>
      </c>
      <c r="O1368">
        <f>IFERROR(ROUND(E1368/L1368,2),0)</f>
        <v>47.85</v>
      </c>
      <c r="P1368" s="12" t="s">
        <v>8266</v>
      </c>
      <c r="Q1368" t="s">
        <v>8268</v>
      </c>
      <c r="R1368" s="9">
        <f t="shared" si="68"/>
        <v>42584.846828703703</v>
      </c>
      <c r="S1368" s="9">
        <f t="shared" si="69"/>
        <v>42624.846828703703</v>
      </c>
      <c r="T1368">
        <f t="shared" si="70"/>
        <v>2016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>ROUND(E1369/D1369*100,0)</f>
        <v>107</v>
      </c>
      <c r="O1369">
        <f>IFERROR(ROUND(E1369/L1369,2),0)</f>
        <v>71.73</v>
      </c>
      <c r="P1369" s="12" t="s">
        <v>8266</v>
      </c>
      <c r="Q1369" t="s">
        <v>8268</v>
      </c>
      <c r="R1369" s="9">
        <f t="shared" si="68"/>
        <v>42275.731666666667</v>
      </c>
      <c r="S1369" s="9">
        <f t="shared" si="69"/>
        <v>42305.731666666667</v>
      </c>
      <c r="T1369">
        <f t="shared" si="70"/>
        <v>2015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>ROUND(E1370/D1370*100,0)</f>
        <v>106</v>
      </c>
      <c r="O1370">
        <f>IFERROR(ROUND(E1370/L1370,2),0)</f>
        <v>78.94</v>
      </c>
      <c r="P1370" s="12" t="s">
        <v>8266</v>
      </c>
      <c r="Q1370" t="s">
        <v>8268</v>
      </c>
      <c r="R1370" s="9">
        <f t="shared" si="68"/>
        <v>42585.523842592593</v>
      </c>
      <c r="S1370" s="9">
        <f t="shared" si="69"/>
        <v>42599.165972222225</v>
      </c>
      <c r="T1370">
        <f t="shared" si="70"/>
        <v>2016</v>
      </c>
    </row>
    <row r="1371" spans="1:20" ht="43.5" x14ac:dyDescent="0.3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 s="11">
        <v>1370011370</v>
      </c>
      <c r="J1371">
        <v>1364827370</v>
      </c>
      <c r="K1371" t="b">
        <v>0</v>
      </c>
      <c r="L1371">
        <v>47</v>
      </c>
      <c r="M1371" t="b">
        <v>1</v>
      </c>
      <c r="N1371">
        <f>ROUND(E1371/D1371*100,0)</f>
        <v>247</v>
      </c>
      <c r="O1371">
        <f>IFERROR(ROUND(E1371/L1371,2),0)</f>
        <v>78.72</v>
      </c>
      <c r="P1371" s="12" t="s">
        <v>8290</v>
      </c>
      <c r="Q1371" t="s">
        <v>8308</v>
      </c>
      <c r="R1371" s="9">
        <f t="shared" si="68"/>
        <v>41365.613078703704</v>
      </c>
      <c r="S1371" s="9">
        <f t="shared" si="69"/>
        <v>41425.613078703704</v>
      </c>
      <c r="T1371">
        <f t="shared" si="70"/>
        <v>2013</v>
      </c>
    </row>
    <row r="1372" spans="1:20" ht="43.5" x14ac:dyDescent="0.3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 s="11">
        <v>1406045368</v>
      </c>
      <c r="J1372">
        <v>1403453368</v>
      </c>
      <c r="K1372" t="b">
        <v>0</v>
      </c>
      <c r="L1372">
        <v>117</v>
      </c>
      <c r="M1372" t="b">
        <v>1</v>
      </c>
      <c r="N1372">
        <f>ROUND(E1372/D1372*100,0)</f>
        <v>123</v>
      </c>
      <c r="O1372">
        <f>IFERROR(ROUND(E1372/L1372,2),0)</f>
        <v>31.62</v>
      </c>
      <c r="P1372" s="12" t="s">
        <v>8290</v>
      </c>
      <c r="Q1372" t="s">
        <v>8298</v>
      </c>
      <c r="R1372" s="9">
        <f t="shared" si="68"/>
        <v>41812.67324074074</v>
      </c>
      <c r="S1372" s="9">
        <f t="shared" si="69"/>
        <v>41842.67324074074</v>
      </c>
      <c r="T1372">
        <f t="shared" si="70"/>
        <v>2014</v>
      </c>
    </row>
    <row r="1373" spans="1:20" ht="43.5" x14ac:dyDescent="0.35">
      <c r="A1373">
        <v>2759</v>
      </c>
      <c r="B1373" s="3" t="s">
        <v>2759</v>
      </c>
      <c r="C1373" s="3" t="s">
        <v>6869</v>
      </c>
      <c r="D1373" s="6">
        <v>1000</v>
      </c>
      <c r="E1373" s="8">
        <v>105</v>
      </c>
      <c r="F1373" t="s">
        <v>8220</v>
      </c>
      <c r="G1373" t="s">
        <v>8225</v>
      </c>
      <c r="H1373" t="s">
        <v>8247</v>
      </c>
      <c r="I1373" s="11">
        <v>1468658866</v>
      </c>
      <c r="J1373">
        <v>1464943666</v>
      </c>
      <c r="K1373" t="b">
        <v>0</v>
      </c>
      <c r="L1373">
        <v>2</v>
      </c>
      <c r="M1373" t="b">
        <v>0</v>
      </c>
      <c r="N1373">
        <f>ROUND(E1373/D1373*100,0)</f>
        <v>11</v>
      </c>
      <c r="O1373">
        <f>IFERROR(ROUND(E1373/L1373,2),0)</f>
        <v>52.5</v>
      </c>
      <c r="P1373" s="12" t="s">
        <v>8280</v>
      </c>
      <c r="Q1373" t="s">
        <v>8321</v>
      </c>
      <c r="R1373" s="9">
        <f t="shared" si="68"/>
        <v>42524.36650462963</v>
      </c>
      <c r="S1373" s="9">
        <f t="shared" si="69"/>
        <v>42567.36650462963</v>
      </c>
      <c r="T1373">
        <f t="shared" si="70"/>
        <v>2016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>ROUND(E1374/D1374*100,0)</f>
        <v>123</v>
      </c>
      <c r="O1374">
        <f>IFERROR(ROUND(E1374/L1374,2),0)</f>
        <v>54.99</v>
      </c>
      <c r="P1374" s="12" t="s">
        <v>8293</v>
      </c>
      <c r="Q1374" t="s">
        <v>8306</v>
      </c>
      <c r="R1374" s="9">
        <f t="shared" si="68"/>
        <v>42125.078275462962</v>
      </c>
      <c r="S1374" s="9">
        <f t="shared" si="69"/>
        <v>42156.165972222225</v>
      </c>
      <c r="T1374">
        <f t="shared" si="70"/>
        <v>2015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>ROUND(E1375/D1375*100,0)</f>
        <v>105</v>
      </c>
      <c r="O1375">
        <f>IFERROR(ROUND(E1375/L1375,2),0)</f>
        <v>59.26</v>
      </c>
      <c r="P1375" s="12" t="s">
        <v>8293</v>
      </c>
      <c r="Q1375" t="s">
        <v>8301</v>
      </c>
      <c r="R1375" s="9">
        <f t="shared" si="68"/>
        <v>42656.805497685185</v>
      </c>
      <c r="S1375" s="9">
        <f t="shared" si="69"/>
        <v>42667.875</v>
      </c>
      <c r="T1375">
        <f t="shared" si="70"/>
        <v>2016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>ROUND(E1376/D1376*100,0)</f>
        <v>108</v>
      </c>
      <c r="O1376">
        <f>IFERROR(ROUND(E1376/L1376,2),0)</f>
        <v>126.55</v>
      </c>
      <c r="P1376" s="12" t="s">
        <v>8266</v>
      </c>
      <c r="Q1376" t="s">
        <v>8268</v>
      </c>
      <c r="R1376" s="9">
        <f t="shared" si="68"/>
        <v>42157.591064814813</v>
      </c>
      <c r="S1376" s="9">
        <f t="shared" si="69"/>
        <v>42179.083333333328</v>
      </c>
      <c r="T1376">
        <f t="shared" si="70"/>
        <v>2015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>ROUND(E1377/D1377*100,0)</f>
        <v>105</v>
      </c>
      <c r="O1377">
        <f>IFERROR(ROUND(E1377/L1377,2),0)</f>
        <v>32.97</v>
      </c>
      <c r="P1377" s="12" t="s">
        <v>8266</v>
      </c>
      <c r="Q1377" t="s">
        <v>8268</v>
      </c>
      <c r="R1377" s="9">
        <f t="shared" si="68"/>
        <v>42148.676851851851</v>
      </c>
      <c r="S1377" s="9">
        <f t="shared" si="69"/>
        <v>42170.676851851851</v>
      </c>
      <c r="T1377">
        <f t="shared" si="70"/>
        <v>2015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>ROUND(E1378/D1378*100,0)</f>
        <v>105</v>
      </c>
      <c r="O1378">
        <f>IFERROR(ROUND(E1378/L1378,2),0)</f>
        <v>79.540000000000006</v>
      </c>
      <c r="P1378" s="12" t="s">
        <v>8266</v>
      </c>
      <c r="Q1378" t="s">
        <v>8268</v>
      </c>
      <c r="R1378" s="9">
        <f t="shared" si="68"/>
        <v>42341.180636574078</v>
      </c>
      <c r="S1378" s="9">
        <f t="shared" si="69"/>
        <v>42373.180636574078</v>
      </c>
      <c r="T1378">
        <f t="shared" si="70"/>
        <v>2015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>ROUND(E1379/D1379*100,0)</f>
        <v>104</v>
      </c>
      <c r="O1379">
        <f>IFERROR(ROUND(E1379/L1379,2),0)</f>
        <v>71.67</v>
      </c>
      <c r="P1379" s="12" t="s">
        <v>8266</v>
      </c>
      <c r="Q1379" t="s">
        <v>8268</v>
      </c>
      <c r="R1379" s="9">
        <f t="shared" si="68"/>
        <v>42302.701516203699</v>
      </c>
      <c r="S1379" s="9">
        <f t="shared" si="69"/>
        <v>42337.958333333328</v>
      </c>
      <c r="T1379">
        <f t="shared" si="70"/>
        <v>2015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>ROUND(E1380/D1380*100,0)</f>
        <v>121</v>
      </c>
      <c r="O1380">
        <f>IFERROR(ROUND(E1380/L1380,2),0)</f>
        <v>46.09</v>
      </c>
      <c r="P1380" s="12" t="s">
        <v>8293</v>
      </c>
      <c r="Q1380" t="s">
        <v>8297</v>
      </c>
      <c r="R1380" s="9">
        <f t="shared" si="68"/>
        <v>41059.185682870368</v>
      </c>
      <c r="S1380" s="9">
        <f t="shared" si="69"/>
        <v>41089.185682870368</v>
      </c>
      <c r="T1380">
        <f t="shared" si="70"/>
        <v>2012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>ROUND(E1381/D1381*100,0)</f>
        <v>104</v>
      </c>
      <c r="O1381">
        <f>IFERROR(ROUND(E1381/L1381,2),0)</f>
        <v>125.45</v>
      </c>
      <c r="P1381" s="12" t="s">
        <v>8290</v>
      </c>
      <c r="Q1381" t="s">
        <v>8291</v>
      </c>
      <c r="R1381" s="9">
        <f t="shared" si="68"/>
        <v>42438.827789351853</v>
      </c>
      <c r="S1381" s="9">
        <f t="shared" si="69"/>
        <v>42468.786122685182</v>
      </c>
      <c r="T1381">
        <f t="shared" si="70"/>
        <v>2016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>ROUND(E1382/D1382*100,0)</f>
        <v>121</v>
      </c>
      <c r="O1382">
        <f>IFERROR(ROUND(E1382/L1382,2),0)</f>
        <v>125.38</v>
      </c>
      <c r="P1382" s="12" t="s">
        <v>8266</v>
      </c>
      <c r="Q1382" t="s">
        <v>8268</v>
      </c>
      <c r="R1382" s="9">
        <f t="shared" si="68"/>
        <v>42087.768055555556</v>
      </c>
      <c r="S1382" s="9">
        <f t="shared" si="69"/>
        <v>42111.666666666672</v>
      </c>
      <c r="T1382">
        <f t="shared" si="70"/>
        <v>2015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 s="11">
        <v>1305625164</v>
      </c>
      <c r="J1383">
        <v>1300354764</v>
      </c>
      <c r="K1383" t="b">
        <v>0</v>
      </c>
      <c r="L1383">
        <v>46</v>
      </c>
      <c r="M1383" t="b">
        <v>1</v>
      </c>
      <c r="N1383">
        <f>ROUND(E1383/D1383*100,0)</f>
        <v>120</v>
      </c>
      <c r="O1383">
        <f>IFERROR(ROUND(E1383/L1383,2),0)</f>
        <v>78.260000000000005</v>
      </c>
      <c r="P1383" s="12" t="s">
        <v>8290</v>
      </c>
      <c r="Q1383" t="s">
        <v>8308</v>
      </c>
      <c r="R1383" s="9">
        <f t="shared" si="68"/>
        <v>40619.402361111112</v>
      </c>
      <c r="S1383" s="9">
        <f t="shared" si="69"/>
        <v>40680.402361111112</v>
      </c>
      <c r="T1383">
        <f t="shared" si="70"/>
        <v>2011</v>
      </c>
    </row>
    <row r="1384" spans="1:20" ht="58" x14ac:dyDescent="0.3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 s="11">
        <v>1403452131</v>
      </c>
      <c r="J1384">
        <v>1401205731</v>
      </c>
      <c r="K1384" t="b">
        <v>0</v>
      </c>
      <c r="L1384">
        <v>60</v>
      </c>
      <c r="M1384" t="b">
        <v>1</v>
      </c>
      <c r="N1384">
        <f>ROUND(E1384/D1384*100,0)</f>
        <v>103</v>
      </c>
      <c r="O1384">
        <f>IFERROR(ROUND(E1384/L1384,2),0)</f>
        <v>60</v>
      </c>
      <c r="P1384" s="12" t="s">
        <v>8290</v>
      </c>
      <c r="Q1384" t="s">
        <v>8308</v>
      </c>
      <c r="R1384" s="9">
        <f t="shared" si="68"/>
        <v>41786.65892361111</v>
      </c>
      <c r="S1384" s="9">
        <f t="shared" si="69"/>
        <v>41812.65892361111</v>
      </c>
      <c r="T1384">
        <f t="shared" si="70"/>
        <v>2014</v>
      </c>
    </row>
    <row r="1385" spans="1:20" ht="43.5" x14ac:dyDescent="0.35">
      <c r="A1385">
        <v>3730</v>
      </c>
      <c r="B1385" s="3" t="s">
        <v>3727</v>
      </c>
      <c r="C1385" s="3" t="s">
        <v>7840</v>
      </c>
      <c r="D1385" s="6">
        <v>1000</v>
      </c>
      <c r="E1385" s="8">
        <v>100</v>
      </c>
      <c r="F1385" t="s">
        <v>8220</v>
      </c>
      <c r="G1385" t="s">
        <v>8223</v>
      </c>
      <c r="H1385" t="s">
        <v>8245</v>
      </c>
      <c r="I1385" s="11">
        <v>1439828159</v>
      </c>
      <c r="J1385">
        <v>1437236159</v>
      </c>
      <c r="K1385" t="b">
        <v>0</v>
      </c>
      <c r="L1385">
        <v>1</v>
      </c>
      <c r="M1385" t="b">
        <v>0</v>
      </c>
      <c r="N1385">
        <f>ROUND(E1385/D1385*100,0)</f>
        <v>10</v>
      </c>
      <c r="O1385">
        <f>IFERROR(ROUND(E1385/L1385,2),0)</f>
        <v>100</v>
      </c>
      <c r="P1385" s="12" t="s">
        <v>8266</v>
      </c>
      <c r="Q1385" t="s">
        <v>8268</v>
      </c>
      <c r="R1385" s="9">
        <f t="shared" si="68"/>
        <v>42203.677766203706</v>
      </c>
      <c r="S1385" s="9">
        <f t="shared" si="69"/>
        <v>42233.677766203706</v>
      </c>
      <c r="T1385">
        <f t="shared" si="70"/>
        <v>2015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>ROUND(E1386/D1386*100,0)</f>
        <v>103</v>
      </c>
      <c r="O1386">
        <f>IFERROR(ROUND(E1386/L1386,2),0)</f>
        <v>132.96</v>
      </c>
      <c r="P1386" s="12" t="s">
        <v>8266</v>
      </c>
      <c r="Q1386" t="s">
        <v>8268</v>
      </c>
      <c r="R1386" s="9">
        <f t="shared" si="68"/>
        <v>42036.995590277773</v>
      </c>
      <c r="S1386" s="9">
        <f t="shared" si="69"/>
        <v>42094.536111111112</v>
      </c>
      <c r="T1386">
        <f t="shared" si="70"/>
        <v>2015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>ROUND(E1387/D1387*100,0)</f>
        <v>119</v>
      </c>
      <c r="O1387">
        <f>IFERROR(ROUND(E1387/L1387,2),0)</f>
        <v>51.81</v>
      </c>
      <c r="P1387" s="12" t="s">
        <v>8293</v>
      </c>
      <c r="Q1387" t="s">
        <v>8297</v>
      </c>
      <c r="R1387" s="9">
        <f t="shared" si="68"/>
        <v>41157.947337962964</v>
      </c>
      <c r="S1387" s="9">
        <f t="shared" si="69"/>
        <v>41187.947337962964</v>
      </c>
      <c r="T1387">
        <f t="shared" si="70"/>
        <v>2012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>ROUND(E1388/D1388*100,0)</f>
        <v>128</v>
      </c>
      <c r="O1388">
        <f>IFERROR(ROUND(E1388/L1388,2),0)</f>
        <v>37.21</v>
      </c>
      <c r="P1388" s="12" t="s">
        <v>8266</v>
      </c>
      <c r="Q1388" t="s">
        <v>8268</v>
      </c>
      <c r="R1388" s="9">
        <f t="shared" si="68"/>
        <v>42693.742604166662</v>
      </c>
      <c r="S1388" s="9">
        <f t="shared" si="69"/>
        <v>42718.742604166662</v>
      </c>
      <c r="T1388">
        <f t="shared" si="70"/>
        <v>2016</v>
      </c>
    </row>
    <row r="1389" spans="1:20" ht="43.5" x14ac:dyDescent="0.35">
      <c r="A1389">
        <v>4103</v>
      </c>
      <c r="B1389" s="3" t="s">
        <v>4099</v>
      </c>
      <c r="C1389" s="3" t="s">
        <v>8206</v>
      </c>
      <c r="D1389" s="6">
        <v>1000</v>
      </c>
      <c r="E1389" s="8">
        <v>100</v>
      </c>
      <c r="F1389" t="s">
        <v>8220</v>
      </c>
      <c r="G1389" t="s">
        <v>8223</v>
      </c>
      <c r="H1389" t="s">
        <v>8245</v>
      </c>
      <c r="I1389" s="11">
        <v>1440613920</v>
      </c>
      <c r="J1389">
        <v>1435953566</v>
      </c>
      <c r="K1389" t="b">
        <v>0</v>
      </c>
      <c r="L1389">
        <v>6</v>
      </c>
      <c r="M1389" t="b">
        <v>0</v>
      </c>
      <c r="N1389">
        <f>ROUND(E1389/D1389*100,0)</f>
        <v>10</v>
      </c>
      <c r="O1389">
        <f>IFERROR(ROUND(E1389/L1389,2),0)</f>
        <v>16.670000000000002</v>
      </c>
      <c r="P1389" s="12" t="s">
        <v>8266</v>
      </c>
      <c r="Q1389" t="s">
        <v>8268</v>
      </c>
      <c r="R1389" s="9">
        <f t="shared" si="68"/>
        <v>42188.83293981482</v>
      </c>
      <c r="S1389" s="9">
        <f t="shared" si="69"/>
        <v>42242.772222222222</v>
      </c>
      <c r="T1389">
        <f t="shared" si="70"/>
        <v>2015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>ROUND(E1390/D1390*100,0)</f>
        <v>119</v>
      </c>
      <c r="O1390">
        <f>IFERROR(ROUND(E1390/L1390,2),0)</f>
        <v>57.34</v>
      </c>
      <c r="P1390" s="12" t="s">
        <v>8280</v>
      </c>
      <c r="Q1390" t="s">
        <v>8299</v>
      </c>
      <c r="R1390" s="9">
        <f t="shared" si="68"/>
        <v>40713.630497685182</v>
      </c>
      <c r="S1390" s="9">
        <f t="shared" si="69"/>
        <v>40759.630497685182</v>
      </c>
      <c r="T1390">
        <f t="shared" si="70"/>
        <v>2011</v>
      </c>
    </row>
    <row r="1391" spans="1:20" ht="43.5" x14ac:dyDescent="0.3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 s="11">
        <v>1434925500</v>
      </c>
      <c r="J1391">
        <v>1432410639</v>
      </c>
      <c r="K1391" t="b">
        <v>0</v>
      </c>
      <c r="L1391">
        <v>62</v>
      </c>
      <c r="M1391" t="b">
        <v>1</v>
      </c>
      <c r="N1391">
        <f>ROUND(E1391/D1391*100,0)</f>
        <v>118</v>
      </c>
      <c r="O1391">
        <f>IFERROR(ROUND(E1391/L1391,2),0)</f>
        <v>57.26</v>
      </c>
      <c r="P1391" s="12" t="s">
        <v>8266</v>
      </c>
      <c r="Q1391" t="s">
        <v>8268</v>
      </c>
      <c r="R1391" s="9">
        <f t="shared" si="68"/>
        <v>42147.826840277776</v>
      </c>
      <c r="S1391" s="9">
        <f t="shared" si="69"/>
        <v>42176.934027777781</v>
      </c>
      <c r="T1391">
        <f t="shared" si="70"/>
        <v>2015</v>
      </c>
    </row>
    <row r="1392" spans="1:20" ht="29" x14ac:dyDescent="0.35">
      <c r="A1392">
        <v>1582</v>
      </c>
      <c r="B1392" s="3" t="s">
        <v>1583</v>
      </c>
      <c r="C1392" s="3" t="s">
        <v>5692</v>
      </c>
      <c r="D1392" s="6">
        <v>1000</v>
      </c>
      <c r="E1392" s="8">
        <v>93</v>
      </c>
      <c r="F1392" t="s">
        <v>8220</v>
      </c>
      <c r="G1392" t="s">
        <v>8223</v>
      </c>
      <c r="H1392" t="s">
        <v>8245</v>
      </c>
      <c r="I1392" s="11">
        <v>1445894400</v>
      </c>
      <c r="J1392">
        <v>1440961053</v>
      </c>
      <c r="K1392" t="b">
        <v>0</v>
      </c>
      <c r="L1392">
        <v>3</v>
      </c>
      <c r="M1392" t="b">
        <v>0</v>
      </c>
      <c r="N1392">
        <f>ROUND(E1392/D1392*100,0)</f>
        <v>9</v>
      </c>
      <c r="O1392">
        <f>IFERROR(ROUND(E1392/L1392,2),0)</f>
        <v>31</v>
      </c>
      <c r="P1392" s="12" t="s">
        <v>8282</v>
      </c>
      <c r="Q1392" t="s">
        <v>8316</v>
      </c>
      <c r="R1392" s="9">
        <f t="shared" si="68"/>
        <v>42246.789965277778</v>
      </c>
      <c r="S1392" s="9">
        <f t="shared" si="69"/>
        <v>42303.888888888891</v>
      </c>
      <c r="T1392">
        <f t="shared" si="70"/>
        <v>2015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>ROUND(E1393/D1393*100,0)</f>
        <v>101</v>
      </c>
      <c r="O1393">
        <f>IFERROR(ROUND(E1393/L1393,2),0)</f>
        <v>51.3</v>
      </c>
      <c r="P1393" s="12" t="s">
        <v>8293</v>
      </c>
      <c r="Q1393" t="s">
        <v>8295</v>
      </c>
      <c r="R1393" s="9">
        <f t="shared" si="68"/>
        <v>41452.060601851852</v>
      </c>
      <c r="S1393" s="9">
        <f t="shared" si="69"/>
        <v>41482.060601851852</v>
      </c>
      <c r="T1393">
        <f t="shared" si="70"/>
        <v>2013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>ROUND(E1394/D1394*100,0)</f>
        <v>101</v>
      </c>
      <c r="O1394">
        <f>IFERROR(ROUND(E1394/L1394,2),0)</f>
        <v>33.99</v>
      </c>
      <c r="P1394" s="12" t="s">
        <v>8266</v>
      </c>
      <c r="Q1394" t="s">
        <v>8268</v>
      </c>
      <c r="R1394" s="9">
        <f t="shared" si="68"/>
        <v>40478.263923611114</v>
      </c>
      <c r="S1394" s="9">
        <f t="shared" si="69"/>
        <v>40568.166666666664</v>
      </c>
      <c r="T1394">
        <f t="shared" si="70"/>
        <v>2010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>ROUND(E1395/D1395*100,0)</f>
        <v>101</v>
      </c>
      <c r="O1395">
        <f>IFERROR(ROUND(E1395/L1395,2),0)</f>
        <v>90.54</v>
      </c>
      <c r="P1395" s="12" t="s">
        <v>8266</v>
      </c>
      <c r="Q1395" t="s">
        <v>8269</v>
      </c>
      <c r="R1395" s="9">
        <f t="shared" si="68"/>
        <v>42553.583425925928</v>
      </c>
      <c r="S1395" s="9">
        <f t="shared" si="69"/>
        <v>42611.708333333328</v>
      </c>
      <c r="T1395">
        <f t="shared" si="70"/>
        <v>2016</v>
      </c>
    </row>
    <row r="1396" spans="1:20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1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>ROUND(E1396/D1396*100,0)</f>
        <v>101</v>
      </c>
      <c r="O1396">
        <f>IFERROR(ROUND(E1396/L1396,2),0)</f>
        <v>88.25</v>
      </c>
      <c r="P1396" s="12" t="s">
        <v>8266</v>
      </c>
      <c r="Q1396" t="s">
        <v>8268</v>
      </c>
      <c r="R1396" s="9">
        <f t="shared" si="68"/>
        <v>41820.62809027778</v>
      </c>
      <c r="S1396" s="9">
        <f t="shared" si="69"/>
        <v>41841.165972222225</v>
      </c>
      <c r="T1396">
        <f t="shared" si="70"/>
        <v>2014</v>
      </c>
    </row>
    <row r="1397" spans="1:20" ht="43.5" x14ac:dyDescent="0.35">
      <c r="A1397">
        <v>1117</v>
      </c>
      <c r="B1397" s="3" t="s">
        <v>1118</v>
      </c>
      <c r="C1397" s="3" t="s">
        <v>5227</v>
      </c>
      <c r="D1397" s="6">
        <v>1000</v>
      </c>
      <c r="E1397" s="8">
        <v>83</v>
      </c>
      <c r="F1397" t="s">
        <v>8220</v>
      </c>
      <c r="G1397" t="s">
        <v>8235</v>
      </c>
      <c r="H1397" t="s">
        <v>8248</v>
      </c>
      <c r="I1397" s="11">
        <v>1451053313</v>
      </c>
      <c r="J1397">
        <v>1448461313</v>
      </c>
      <c r="K1397" t="b">
        <v>0</v>
      </c>
      <c r="L1397">
        <v>8</v>
      </c>
      <c r="M1397" t="b">
        <v>0</v>
      </c>
      <c r="N1397">
        <f>ROUND(E1397/D1397*100,0)</f>
        <v>8</v>
      </c>
      <c r="O1397">
        <f>IFERROR(ROUND(E1397/L1397,2),0)</f>
        <v>10.38</v>
      </c>
      <c r="P1397" s="12" t="s">
        <v>8285</v>
      </c>
      <c r="Q1397" t="s">
        <v>8300</v>
      </c>
      <c r="R1397" s="9">
        <f t="shared" si="68"/>
        <v>42333.598530092597</v>
      </c>
      <c r="S1397" s="9">
        <f t="shared" si="69"/>
        <v>42363.598530092597</v>
      </c>
      <c r="T1397">
        <f t="shared" si="70"/>
        <v>2015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>ROUND(E1398/D1398*100,0)</f>
        <v>101</v>
      </c>
      <c r="O1398">
        <f>IFERROR(ROUND(E1398/L1398,2),0)</f>
        <v>76.650000000000006</v>
      </c>
      <c r="P1398" s="12" t="s">
        <v>8266</v>
      </c>
      <c r="Q1398" t="s">
        <v>8268</v>
      </c>
      <c r="R1398" s="9">
        <f t="shared" si="68"/>
        <v>42559.431203703702</v>
      </c>
      <c r="S1398" s="9">
        <f t="shared" si="69"/>
        <v>42583.957638888889</v>
      </c>
      <c r="T1398">
        <f t="shared" si="70"/>
        <v>2016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>ROUND(E1399/D1399*100,0)</f>
        <v>100</v>
      </c>
      <c r="O1399">
        <f>IFERROR(ROUND(E1399/L1399,2),0)</f>
        <v>103.35</v>
      </c>
      <c r="P1399" s="12" t="s">
        <v>8266</v>
      </c>
      <c r="Q1399" t="s">
        <v>8268</v>
      </c>
      <c r="R1399" s="9">
        <f t="shared" si="68"/>
        <v>41862.83997685185</v>
      </c>
      <c r="S1399" s="9">
        <f t="shared" si="69"/>
        <v>41892.83997685185</v>
      </c>
      <c r="T1399">
        <f t="shared" si="70"/>
        <v>2014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>ROUND(E1400/D1400*100,0)</f>
        <v>153</v>
      </c>
      <c r="O1400">
        <f>IFERROR(ROUND(E1400/L1400,2),0)</f>
        <v>57.54</v>
      </c>
      <c r="P1400" s="12" t="s">
        <v>8290</v>
      </c>
      <c r="Q1400" t="s">
        <v>8291</v>
      </c>
      <c r="R1400" s="9">
        <f t="shared" si="68"/>
        <v>40637.866550925923</v>
      </c>
      <c r="S1400" s="9">
        <f t="shared" si="69"/>
        <v>40688.166666666664</v>
      </c>
      <c r="T1400">
        <f t="shared" si="70"/>
        <v>2011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>ROUND(E1401/D1401*100,0)</f>
        <v>103</v>
      </c>
      <c r="O1401">
        <f>IFERROR(ROUND(E1401/L1401,2),0)</f>
        <v>87.7</v>
      </c>
      <c r="P1401" s="12" t="s">
        <v>8266</v>
      </c>
      <c r="Q1401" t="s">
        <v>8267</v>
      </c>
      <c r="R1401" s="9">
        <f t="shared" si="68"/>
        <v>41785.72729166667</v>
      </c>
      <c r="S1401" s="9">
        <f t="shared" si="69"/>
        <v>41801.166666666664</v>
      </c>
      <c r="T1401">
        <f t="shared" si="70"/>
        <v>2014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>ROUND(E1402/D1402*100,0)</f>
        <v>117</v>
      </c>
      <c r="O1402">
        <f>IFERROR(ROUND(E1402/L1402,2),0)</f>
        <v>100.17</v>
      </c>
      <c r="P1402" s="12" t="s">
        <v>8266</v>
      </c>
      <c r="Q1402" t="s">
        <v>8268</v>
      </c>
      <c r="R1402" s="9">
        <f t="shared" si="68"/>
        <v>41947.762592592589</v>
      </c>
      <c r="S1402" s="9">
        <f t="shared" si="69"/>
        <v>41987.762592592597</v>
      </c>
      <c r="T1402">
        <f t="shared" si="70"/>
        <v>2014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>ROUND(E1403/D1403*100,0)</f>
        <v>100</v>
      </c>
      <c r="O1403">
        <f>IFERROR(ROUND(E1403/L1403,2),0)</f>
        <v>291.79000000000002</v>
      </c>
      <c r="P1403" s="12" t="s">
        <v>8290</v>
      </c>
      <c r="Q1403" t="s">
        <v>8298</v>
      </c>
      <c r="R1403" s="9">
        <f t="shared" si="68"/>
        <v>42468.94458333333</v>
      </c>
      <c r="S1403" s="9">
        <f t="shared" si="69"/>
        <v>42475.875</v>
      </c>
      <c r="T1403">
        <f t="shared" si="70"/>
        <v>2016</v>
      </c>
    </row>
    <row r="1404" spans="1:20" ht="43.5" x14ac:dyDescent="0.3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 s="11">
        <v>1335540694</v>
      </c>
      <c r="J1404">
        <v>1332948694</v>
      </c>
      <c r="K1404" t="b">
        <v>0</v>
      </c>
      <c r="L1404">
        <v>20</v>
      </c>
      <c r="M1404" t="b">
        <v>1</v>
      </c>
      <c r="N1404">
        <f>ROUND(E1404/D1404*100,0)</f>
        <v>233</v>
      </c>
      <c r="O1404">
        <f>IFERROR(ROUND(E1404/L1404,2),0)</f>
        <v>175</v>
      </c>
      <c r="P1404" s="12" t="s">
        <v>8293</v>
      </c>
      <c r="Q1404" t="s">
        <v>8297</v>
      </c>
      <c r="R1404" s="9">
        <f t="shared" si="68"/>
        <v>40996.646921296298</v>
      </c>
      <c r="S1404" s="9">
        <f t="shared" si="69"/>
        <v>41026.646921296298</v>
      </c>
      <c r="T1404">
        <f t="shared" si="70"/>
        <v>2012</v>
      </c>
    </row>
    <row r="1405" spans="1:20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1">
        <v>1311298745</v>
      </c>
      <c r="J1405">
        <v>1309311545</v>
      </c>
      <c r="K1405" t="b">
        <v>0</v>
      </c>
      <c r="L1405">
        <v>56</v>
      </c>
      <c r="M1405" t="b">
        <v>1</v>
      </c>
      <c r="N1405">
        <f>ROUND(E1405/D1405*100,0)</f>
        <v>175</v>
      </c>
      <c r="O1405">
        <f>IFERROR(ROUND(E1405/L1405,2),0)</f>
        <v>62.5</v>
      </c>
      <c r="P1405" s="12" t="s">
        <v>8293</v>
      </c>
      <c r="Q1405" t="s">
        <v>8303</v>
      </c>
      <c r="R1405" s="9">
        <f t="shared" si="68"/>
        <v>40723.068807870368</v>
      </c>
      <c r="S1405" s="9">
        <f t="shared" si="69"/>
        <v>40746.068807870368</v>
      </c>
      <c r="T1405">
        <f t="shared" si="70"/>
        <v>2011</v>
      </c>
    </row>
    <row r="1406" spans="1:20" ht="43.5" x14ac:dyDescent="0.3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 s="11">
        <v>1359052710</v>
      </c>
      <c r="J1406">
        <v>1356979110</v>
      </c>
      <c r="K1406" t="b">
        <v>0</v>
      </c>
      <c r="L1406">
        <v>35</v>
      </c>
      <c r="M1406" t="b">
        <v>1</v>
      </c>
      <c r="N1406">
        <f>ROUND(E1406/D1406*100,0)</f>
        <v>100</v>
      </c>
      <c r="O1406">
        <f>IFERROR(ROUND(E1406/L1406,2),0)</f>
        <v>100</v>
      </c>
      <c r="P1406" s="12" t="s">
        <v>8290</v>
      </c>
      <c r="Q1406" t="s">
        <v>8308</v>
      </c>
      <c r="R1406" s="9">
        <f t="shared" si="68"/>
        <v>41274.776736111111</v>
      </c>
      <c r="S1406" s="9">
        <f t="shared" si="69"/>
        <v>41298.776736111111</v>
      </c>
      <c r="T1406">
        <f t="shared" si="70"/>
        <v>2012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>ROUND(E1407/D1407*100,0)</f>
        <v>140</v>
      </c>
      <c r="O1407">
        <f>IFERROR(ROUND(E1407/L1407,2),0)</f>
        <v>42.67</v>
      </c>
      <c r="P1407" s="12" t="s">
        <v>8277</v>
      </c>
      <c r="Q1407" t="s">
        <v>8279</v>
      </c>
      <c r="R1407" s="9">
        <f t="shared" si="68"/>
        <v>41877.912187499998</v>
      </c>
      <c r="S1407" s="9">
        <f t="shared" si="69"/>
        <v>41898.912187499998</v>
      </c>
      <c r="T1407">
        <f t="shared" si="70"/>
        <v>2014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>ROUND(E1408/D1408*100,0)</f>
        <v>116</v>
      </c>
      <c r="O1408">
        <f>IFERROR(ROUND(E1408/L1408,2),0)</f>
        <v>55.33</v>
      </c>
      <c r="P1408" s="12" t="s">
        <v>8266</v>
      </c>
      <c r="Q1408" t="s">
        <v>8268</v>
      </c>
      <c r="R1408" s="9">
        <f t="shared" si="68"/>
        <v>42261.917395833334</v>
      </c>
      <c r="S1408" s="9">
        <f t="shared" si="69"/>
        <v>42291.917395833334</v>
      </c>
      <c r="T1408">
        <f t="shared" si="70"/>
        <v>2015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>ROUND(E1409/D1409*100,0)</f>
        <v>116</v>
      </c>
      <c r="O1409">
        <f>IFERROR(ROUND(E1409/L1409,2),0)</f>
        <v>63.36</v>
      </c>
      <c r="P1409" s="12" t="s">
        <v>8266</v>
      </c>
      <c r="Q1409" t="s">
        <v>8268</v>
      </c>
      <c r="R1409" s="9">
        <f t="shared" si="68"/>
        <v>41839.175706018519</v>
      </c>
      <c r="S1409" s="9">
        <f t="shared" si="69"/>
        <v>41853.175706018519</v>
      </c>
      <c r="T1409">
        <f t="shared" si="70"/>
        <v>2014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>ROUND(E1410/D1410*100,0)</f>
        <v>108</v>
      </c>
      <c r="O1410">
        <f>IFERROR(ROUND(E1410/L1410,2),0)</f>
        <v>46.89</v>
      </c>
      <c r="P1410" s="12" t="s">
        <v>8266</v>
      </c>
      <c r="Q1410" t="s">
        <v>8268</v>
      </c>
      <c r="R1410" s="9">
        <f t="shared" si="68"/>
        <v>42115.889652777783</v>
      </c>
      <c r="S1410" s="9">
        <f t="shared" si="69"/>
        <v>42151.114583333328</v>
      </c>
      <c r="T1410">
        <f t="shared" si="70"/>
        <v>2015</v>
      </c>
    </row>
    <row r="1411" spans="1:20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>ROUND(E1411/D1411*100,0)</f>
        <v>139</v>
      </c>
      <c r="O1411">
        <f>IFERROR(ROUND(E1411/L1411,2),0)</f>
        <v>29.62</v>
      </c>
      <c r="P1411" s="12" t="s">
        <v>8293</v>
      </c>
      <c r="Q1411" t="s">
        <v>8297</v>
      </c>
      <c r="R1411" s="9">
        <f t="shared" ref="R1411:R1474" si="71">(((J1411/60)/60)/24)+DATE(1970,1,1)</f>
        <v>42438.667071759264</v>
      </c>
      <c r="S1411" s="9">
        <f t="shared" ref="S1411:S1474" si="72">(((I1411/60)/60)/24)+DATE(1970,1,1)</f>
        <v>42468.625405092593</v>
      </c>
      <c r="T1411">
        <f t="shared" si="70"/>
        <v>2016</v>
      </c>
    </row>
    <row r="1412" spans="1:20" ht="43.5" x14ac:dyDescent="0.35">
      <c r="A1412">
        <v>1995</v>
      </c>
      <c r="B1412" s="3" t="s">
        <v>1996</v>
      </c>
      <c r="C1412" s="3" t="s">
        <v>6105</v>
      </c>
      <c r="D1412" s="6">
        <v>1000</v>
      </c>
      <c r="E1412" s="8">
        <v>78</v>
      </c>
      <c r="F1412" t="s">
        <v>8220</v>
      </c>
      <c r="G1412" t="s">
        <v>8228</v>
      </c>
      <c r="H1412" t="s">
        <v>8250</v>
      </c>
      <c r="I1412" s="11">
        <v>1437082736</v>
      </c>
      <c r="J1412">
        <v>1435354736</v>
      </c>
      <c r="K1412" t="b">
        <v>0</v>
      </c>
      <c r="L1412">
        <v>3</v>
      </c>
      <c r="M1412" t="b">
        <v>0</v>
      </c>
      <c r="N1412">
        <f>ROUND(E1412/D1412*100,0)</f>
        <v>8</v>
      </c>
      <c r="O1412">
        <f>IFERROR(ROUND(E1412/L1412,2),0)</f>
        <v>26</v>
      </c>
      <c r="P1412" s="12" t="s">
        <v>8282</v>
      </c>
      <c r="Q1412" t="s">
        <v>8318</v>
      </c>
      <c r="R1412" s="9">
        <f t="shared" si="71"/>
        <v>42181.902037037042</v>
      </c>
      <c r="S1412" s="9">
        <f t="shared" si="72"/>
        <v>42201.902037037042</v>
      </c>
      <c r="T1412">
        <f t="shared" si="70"/>
        <v>2015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>ROUND(E1413/D1413*100,0)</f>
        <v>116</v>
      </c>
      <c r="O1413">
        <f>IFERROR(ROUND(E1413/L1413,2),0)</f>
        <v>46.2</v>
      </c>
      <c r="P1413" s="12" t="s">
        <v>8293</v>
      </c>
      <c r="Q1413" t="s">
        <v>8294</v>
      </c>
      <c r="R1413" s="9">
        <f t="shared" si="71"/>
        <v>40395.714722222219</v>
      </c>
      <c r="S1413" s="9">
        <f t="shared" si="72"/>
        <v>40432.165972222225</v>
      </c>
      <c r="T1413">
        <f t="shared" si="70"/>
        <v>2010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>ROUND(E1414/D1414*100,0)</f>
        <v>116</v>
      </c>
      <c r="O1414">
        <f>IFERROR(ROUND(E1414/L1414,2),0)</f>
        <v>30.94</v>
      </c>
      <c r="P1414" s="12" t="s">
        <v>8266</v>
      </c>
      <c r="Q1414" t="s">
        <v>8268</v>
      </c>
      <c r="R1414" s="9">
        <f t="shared" si="71"/>
        <v>42168.316481481481</v>
      </c>
      <c r="S1414" s="9">
        <f t="shared" si="72"/>
        <v>42198.316481481481</v>
      </c>
      <c r="T1414">
        <f t="shared" si="70"/>
        <v>2015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>ROUND(E1415/D1415*100,0)</f>
        <v>115</v>
      </c>
      <c r="O1415">
        <f>IFERROR(ROUND(E1415/L1415,2),0)</f>
        <v>82.38</v>
      </c>
      <c r="P1415" s="12" t="s">
        <v>8293</v>
      </c>
      <c r="Q1415" t="s">
        <v>8303</v>
      </c>
      <c r="R1415" s="9">
        <f t="shared" si="71"/>
        <v>40973.72623842593</v>
      </c>
      <c r="S1415" s="9">
        <f t="shared" si="72"/>
        <v>41020.165972222225</v>
      </c>
      <c r="T1415">
        <f t="shared" si="70"/>
        <v>2012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>ROUND(E1416/D1416*100,0)</f>
        <v>173</v>
      </c>
      <c r="O1416">
        <f>IFERROR(ROUND(E1416/L1416,2),0)</f>
        <v>49.34</v>
      </c>
      <c r="P1416" s="12" t="s">
        <v>8293</v>
      </c>
      <c r="Q1416" t="s">
        <v>8294</v>
      </c>
      <c r="R1416" s="9">
        <f t="shared" si="71"/>
        <v>42043.152650462958</v>
      </c>
      <c r="S1416" s="9">
        <f t="shared" si="72"/>
        <v>42073.110983796301</v>
      </c>
      <c r="T1416">
        <f t="shared" si="70"/>
        <v>2015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>ROUND(E1417/D1417*100,0)</f>
        <v>105</v>
      </c>
      <c r="O1417">
        <f>IFERROR(ROUND(E1417/L1417,2),0)</f>
        <v>86.23</v>
      </c>
      <c r="P1417" s="12" t="s">
        <v>8266</v>
      </c>
      <c r="Q1417" t="s">
        <v>8268</v>
      </c>
      <c r="R1417" s="9">
        <f t="shared" si="71"/>
        <v>42165.993125000001</v>
      </c>
      <c r="S1417" s="9">
        <f t="shared" si="72"/>
        <v>42187.993125000001</v>
      </c>
      <c r="T1417">
        <f t="shared" si="70"/>
        <v>2015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>ROUND(E1418/D1418*100,0)</f>
        <v>34</v>
      </c>
      <c r="O1418">
        <f>IFERROR(ROUND(E1418/L1418,2),0)</f>
        <v>132.35</v>
      </c>
      <c r="P1418" s="12" t="s">
        <v>8266</v>
      </c>
      <c r="Q1418" t="s">
        <v>8267</v>
      </c>
      <c r="R1418" s="9">
        <f t="shared" si="71"/>
        <v>42800.801817129628</v>
      </c>
      <c r="S1418" s="9">
        <f t="shared" si="72"/>
        <v>42830.760150462964</v>
      </c>
      <c r="T1418">
        <f t="shared" si="70"/>
        <v>2017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>ROUND(E1419/D1419*100,0)</f>
        <v>115</v>
      </c>
      <c r="O1419">
        <f>IFERROR(ROUND(E1419/L1419,2),0)</f>
        <v>110.97</v>
      </c>
      <c r="P1419" s="12" t="s">
        <v>8266</v>
      </c>
      <c r="Q1419" t="s">
        <v>8268</v>
      </c>
      <c r="R1419" s="9">
        <f t="shared" si="71"/>
        <v>42430.040798611109</v>
      </c>
      <c r="S1419" s="9">
        <f t="shared" si="72"/>
        <v>42449.999131944445</v>
      </c>
      <c r="T1419">
        <f t="shared" si="70"/>
        <v>2016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>ROUND(E1420/D1420*100,0)</f>
        <v>114</v>
      </c>
      <c r="O1420">
        <f>IFERROR(ROUND(E1420/L1420,2),0)</f>
        <v>104</v>
      </c>
      <c r="P1420" s="12" t="s">
        <v>8293</v>
      </c>
      <c r="Q1420" t="s">
        <v>8294</v>
      </c>
      <c r="R1420" s="9">
        <f t="shared" si="71"/>
        <v>41626.761053240742</v>
      </c>
      <c r="S1420" s="9">
        <f t="shared" si="72"/>
        <v>41654.814583333333</v>
      </c>
      <c r="T1420">
        <f t="shared" si="70"/>
        <v>2013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>ROUND(E1421/D1421*100,0)</f>
        <v>122</v>
      </c>
      <c r="O1421">
        <f>IFERROR(ROUND(E1421/L1421,2),0)</f>
        <v>48.84</v>
      </c>
      <c r="P1421" s="12" t="s">
        <v>8293</v>
      </c>
      <c r="Q1421" t="s">
        <v>8297</v>
      </c>
      <c r="R1421" s="9">
        <f t="shared" si="71"/>
        <v>40945.845312500001</v>
      </c>
      <c r="S1421" s="9">
        <f t="shared" si="72"/>
        <v>40985.80364583333</v>
      </c>
      <c r="T1421">
        <f t="shared" si="70"/>
        <v>2012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>ROUND(E1422/D1422*100,0)</f>
        <v>1</v>
      </c>
      <c r="O1422">
        <f>IFERROR(ROUND(E1422/L1422,2),0)</f>
        <v>100.5</v>
      </c>
      <c r="P1422" s="12" t="s">
        <v>8277</v>
      </c>
      <c r="Q1422" t="s">
        <v>8279</v>
      </c>
      <c r="R1422" s="9">
        <f t="shared" si="71"/>
        <v>42569.50409722222</v>
      </c>
      <c r="S1422" s="9">
        <f t="shared" si="72"/>
        <v>42599.50409722222</v>
      </c>
      <c r="T1422">
        <f t="shared" si="70"/>
        <v>2016</v>
      </c>
    </row>
    <row r="1423" spans="1:20" ht="58" x14ac:dyDescent="0.35">
      <c r="A1423">
        <v>888</v>
      </c>
      <c r="B1423" s="3" t="s">
        <v>889</v>
      </c>
      <c r="C1423" s="3" t="s">
        <v>4998</v>
      </c>
      <c r="D1423" s="6">
        <v>1000</v>
      </c>
      <c r="E1423" s="8">
        <v>72</v>
      </c>
      <c r="F1423" t="s">
        <v>8220</v>
      </c>
      <c r="G1423" t="s">
        <v>8223</v>
      </c>
      <c r="H1423" t="s">
        <v>8245</v>
      </c>
      <c r="I1423" s="11">
        <v>1314856800</v>
      </c>
      <c r="J1423">
        <v>1311789885</v>
      </c>
      <c r="K1423" t="b">
        <v>0</v>
      </c>
      <c r="L1423">
        <v>4</v>
      </c>
      <c r="M1423" t="b">
        <v>0</v>
      </c>
      <c r="N1423">
        <f>ROUND(E1423/D1423*100,0)</f>
        <v>7</v>
      </c>
      <c r="O1423">
        <f>IFERROR(ROUND(E1423/L1423,2),0)</f>
        <v>18</v>
      </c>
      <c r="P1423" s="12" t="s">
        <v>8293</v>
      </c>
      <c r="Q1423" t="s">
        <v>8294</v>
      </c>
      <c r="R1423" s="9">
        <f t="shared" si="71"/>
        <v>40751.753298611111</v>
      </c>
      <c r="S1423" s="9">
        <f t="shared" si="72"/>
        <v>40787.25</v>
      </c>
      <c r="T1423">
        <f t="shared" si="70"/>
        <v>2011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>ROUND(E1424/D1424*100,0)</f>
        <v>14</v>
      </c>
      <c r="O1424">
        <f>IFERROR(ROUND(E1424/L1424,2),0)</f>
        <v>155</v>
      </c>
      <c r="P1424" s="12" t="s">
        <v>8280</v>
      </c>
      <c r="Q1424" t="s">
        <v>8314</v>
      </c>
      <c r="R1424" s="9">
        <f t="shared" si="71"/>
        <v>41962.062326388885</v>
      </c>
      <c r="S1424" s="9">
        <f t="shared" si="72"/>
        <v>41997.062326388885</v>
      </c>
      <c r="T1424">
        <f t="shared" si="70"/>
        <v>2014</v>
      </c>
    </row>
    <row r="1425" spans="1:20" ht="58" x14ac:dyDescent="0.3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 s="11">
        <v>1427076840</v>
      </c>
      <c r="J1425">
        <v>1421960934</v>
      </c>
      <c r="K1425" t="b">
        <v>0</v>
      </c>
      <c r="L1425">
        <v>30</v>
      </c>
      <c r="M1425" t="b">
        <v>1</v>
      </c>
      <c r="N1425">
        <f>ROUND(E1425/D1425*100,0)</f>
        <v>114</v>
      </c>
      <c r="O1425">
        <f>IFERROR(ROUND(E1425/L1425,2),0)</f>
        <v>113.57</v>
      </c>
      <c r="P1425" s="12" t="s">
        <v>8266</v>
      </c>
      <c r="Q1425" t="s">
        <v>8268</v>
      </c>
      <c r="R1425" s="9">
        <f t="shared" si="71"/>
        <v>42026.88118055556</v>
      </c>
      <c r="S1425" s="9">
        <f t="shared" si="72"/>
        <v>42086.093055555553</v>
      </c>
      <c r="T1425">
        <f t="shared" si="70"/>
        <v>2015</v>
      </c>
    </row>
    <row r="1426" spans="1:20" ht="43.5" x14ac:dyDescent="0.35">
      <c r="A1426">
        <v>1408</v>
      </c>
      <c r="B1426" s="3" t="s">
        <v>1409</v>
      </c>
      <c r="C1426" s="3" t="s">
        <v>5518</v>
      </c>
      <c r="D1426" s="6">
        <v>1000</v>
      </c>
      <c r="E1426" s="8">
        <v>72</v>
      </c>
      <c r="F1426" t="s">
        <v>8220</v>
      </c>
      <c r="G1426" t="s">
        <v>8224</v>
      </c>
      <c r="H1426" t="s">
        <v>8246</v>
      </c>
      <c r="I1426" s="11">
        <v>1447451756</v>
      </c>
      <c r="J1426">
        <v>1444856156</v>
      </c>
      <c r="K1426" t="b">
        <v>0</v>
      </c>
      <c r="L1426">
        <v>6</v>
      </c>
      <c r="M1426" t="b">
        <v>0</v>
      </c>
      <c r="N1426">
        <f>ROUND(E1426/D1426*100,0)</f>
        <v>7</v>
      </c>
      <c r="O1426">
        <f>IFERROR(ROUND(E1426/L1426,2),0)</f>
        <v>12</v>
      </c>
      <c r="P1426" s="12" t="s">
        <v>8280</v>
      </c>
      <c r="Q1426" t="s">
        <v>8313</v>
      </c>
      <c r="R1426" s="9">
        <f t="shared" si="71"/>
        <v>42291.872175925921</v>
      </c>
      <c r="S1426" s="9">
        <f t="shared" si="72"/>
        <v>42321.913842592592</v>
      </c>
      <c r="T1426">
        <f t="shared" si="70"/>
        <v>2015</v>
      </c>
    </row>
    <row r="1427" spans="1:20" ht="58" x14ac:dyDescent="0.35">
      <c r="A1427">
        <v>4008</v>
      </c>
      <c r="B1427" s="3" t="s">
        <v>4004</v>
      </c>
      <c r="C1427" s="3" t="s">
        <v>8113</v>
      </c>
      <c r="D1427" s="6">
        <v>1000</v>
      </c>
      <c r="E1427" s="8">
        <v>60</v>
      </c>
      <c r="F1427" t="s">
        <v>8220</v>
      </c>
      <c r="G1427" t="s">
        <v>8224</v>
      </c>
      <c r="H1427" t="s">
        <v>8246</v>
      </c>
      <c r="I1427" s="11">
        <v>1437606507</v>
      </c>
      <c r="J1427">
        <v>1435014507</v>
      </c>
      <c r="K1427" t="b">
        <v>0</v>
      </c>
      <c r="L1427">
        <v>4</v>
      </c>
      <c r="M1427" t="b">
        <v>0</v>
      </c>
      <c r="N1427">
        <f>ROUND(E1427/D1427*100,0)</f>
        <v>6</v>
      </c>
      <c r="O1427">
        <f>IFERROR(ROUND(E1427/L1427,2),0)</f>
        <v>15</v>
      </c>
      <c r="P1427" s="12" t="s">
        <v>8266</v>
      </c>
      <c r="Q1427" t="s">
        <v>8268</v>
      </c>
      <c r="R1427" s="9">
        <f t="shared" si="71"/>
        <v>42177.964201388888</v>
      </c>
      <c r="S1427" s="9">
        <f t="shared" si="72"/>
        <v>42207.964201388888</v>
      </c>
      <c r="T1427">
        <f t="shared" si="70"/>
        <v>2015</v>
      </c>
    </row>
    <row r="1428" spans="1:20" ht="43.5" x14ac:dyDescent="0.3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 s="11">
        <v>1428483201</v>
      </c>
      <c r="J1428">
        <v>1425891201</v>
      </c>
      <c r="K1428" t="b">
        <v>0</v>
      </c>
      <c r="L1428">
        <v>51</v>
      </c>
      <c r="M1428" t="b">
        <v>1</v>
      </c>
      <c r="N1428">
        <f>ROUND(E1428/D1428*100,0)</f>
        <v>136</v>
      </c>
      <c r="O1428">
        <f>IFERROR(ROUND(E1428/L1428,2),0)</f>
        <v>66.67</v>
      </c>
      <c r="P1428" s="12" t="s">
        <v>8266</v>
      </c>
      <c r="Q1428" t="s">
        <v>8268</v>
      </c>
      <c r="R1428" s="9">
        <f t="shared" si="71"/>
        <v>42072.370381944449</v>
      </c>
      <c r="S1428" s="9">
        <f t="shared" si="72"/>
        <v>42102.370381944449</v>
      </c>
      <c r="T1428">
        <f t="shared" ref="T1428:T1491" si="73">YEAR(R1428)</f>
        <v>2015</v>
      </c>
    </row>
    <row r="1429" spans="1:20" ht="43.5" x14ac:dyDescent="0.3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 s="11">
        <v>1354923000</v>
      </c>
      <c r="J1429">
        <v>1351796674</v>
      </c>
      <c r="K1429" t="b">
        <v>0</v>
      </c>
      <c r="L1429">
        <v>60</v>
      </c>
      <c r="M1429" t="b">
        <v>1</v>
      </c>
      <c r="N1429">
        <f>ROUND(E1429/D1429*100,0)</f>
        <v>106</v>
      </c>
      <c r="O1429">
        <f>IFERROR(ROUND(E1429/L1429,2),0)</f>
        <v>56.67</v>
      </c>
      <c r="P1429" s="12" t="s">
        <v>8290</v>
      </c>
      <c r="Q1429" t="s">
        <v>8308</v>
      </c>
      <c r="R1429" s="9">
        <f t="shared" si="71"/>
        <v>41214.79483796296</v>
      </c>
      <c r="S1429" s="9">
        <f t="shared" si="72"/>
        <v>41250.979166666664</v>
      </c>
      <c r="T1429">
        <f t="shared" si="73"/>
        <v>2012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>ROUND(E1430/D1430*100,0)</f>
        <v>105</v>
      </c>
      <c r="O1430">
        <f>IFERROR(ROUND(E1430/L1430,2),0)</f>
        <v>91.84</v>
      </c>
      <c r="P1430" s="12" t="s">
        <v>8290</v>
      </c>
      <c r="Q1430" t="s">
        <v>8308</v>
      </c>
      <c r="R1430" s="9">
        <f t="shared" si="71"/>
        <v>40739.069282407407</v>
      </c>
      <c r="S1430" s="9">
        <f t="shared" si="72"/>
        <v>40768.958333333336</v>
      </c>
      <c r="T1430">
        <f t="shared" si="73"/>
        <v>2011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>ROUND(E1431/D1431*100,0)</f>
        <v>170</v>
      </c>
      <c r="O1431">
        <f>IFERROR(ROUND(E1431/L1431,2),0)</f>
        <v>47.18</v>
      </c>
      <c r="P1431" s="12" t="s">
        <v>8277</v>
      </c>
      <c r="Q1431" t="s">
        <v>8284</v>
      </c>
      <c r="R1431" s="9">
        <f t="shared" si="71"/>
        <v>42453.49726851852</v>
      </c>
      <c r="S1431" s="9">
        <f t="shared" si="72"/>
        <v>42490.5</v>
      </c>
      <c r="T1431">
        <f t="shared" si="73"/>
        <v>2016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>ROUND(E1432/D1432*100,0)</f>
        <v>110</v>
      </c>
      <c r="O1432">
        <f>IFERROR(ROUND(E1432/L1432,2),0)</f>
        <v>45.88</v>
      </c>
      <c r="P1432" s="12" t="s">
        <v>8266</v>
      </c>
      <c r="Q1432" t="s">
        <v>8268</v>
      </c>
      <c r="R1432" s="9">
        <f t="shared" si="71"/>
        <v>42206.835370370376</v>
      </c>
      <c r="S1432" s="9">
        <f t="shared" si="72"/>
        <v>42236.835370370376</v>
      </c>
      <c r="T1432">
        <f t="shared" si="73"/>
        <v>2015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>ROUND(E1433/D1433*100,0)</f>
        <v>130</v>
      </c>
      <c r="O1433">
        <f>IFERROR(ROUND(E1433/L1433,2),0)</f>
        <v>49.88</v>
      </c>
      <c r="P1433" s="12" t="s">
        <v>8290</v>
      </c>
      <c r="Q1433" t="s">
        <v>8298</v>
      </c>
      <c r="R1433" s="9">
        <f t="shared" si="71"/>
        <v>41841.321770833332</v>
      </c>
      <c r="S1433" s="9">
        <f t="shared" si="72"/>
        <v>41856.321770833332</v>
      </c>
      <c r="T1433">
        <f t="shared" si="73"/>
        <v>2014</v>
      </c>
    </row>
    <row r="1434" spans="1:20" ht="72.5" x14ac:dyDescent="0.35">
      <c r="A1434">
        <v>3640</v>
      </c>
      <c r="B1434" s="3" t="s">
        <v>3638</v>
      </c>
      <c r="C1434" s="3" t="s">
        <v>7750</v>
      </c>
      <c r="D1434" s="6">
        <v>1000</v>
      </c>
      <c r="E1434" s="8">
        <v>55</v>
      </c>
      <c r="F1434" t="s">
        <v>8220</v>
      </c>
      <c r="G1434" t="s">
        <v>8223</v>
      </c>
      <c r="H1434" t="s">
        <v>8245</v>
      </c>
      <c r="I1434" s="11">
        <v>1431283530</v>
      </c>
      <c r="J1434">
        <v>1428691530</v>
      </c>
      <c r="K1434" t="b">
        <v>0</v>
      </c>
      <c r="L1434">
        <v>3</v>
      </c>
      <c r="M1434" t="b">
        <v>0</v>
      </c>
      <c r="N1434">
        <f>ROUND(E1434/D1434*100,0)</f>
        <v>6</v>
      </c>
      <c r="O1434">
        <f>IFERROR(ROUND(E1434/L1434,2),0)</f>
        <v>18.329999999999998</v>
      </c>
      <c r="P1434" s="12" t="s">
        <v>8266</v>
      </c>
      <c r="Q1434" t="s">
        <v>8269</v>
      </c>
      <c r="R1434" s="9">
        <f t="shared" si="71"/>
        <v>42104.781597222223</v>
      </c>
      <c r="S1434" s="9">
        <f t="shared" si="72"/>
        <v>42134.781597222223</v>
      </c>
      <c r="T1434">
        <f t="shared" si="73"/>
        <v>2015</v>
      </c>
    </row>
    <row r="1435" spans="1:20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1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>ROUND(E1435/D1435*100,0)</f>
        <v>226</v>
      </c>
      <c r="O1435">
        <f>IFERROR(ROUND(E1435/L1435,2),0)</f>
        <v>94.03</v>
      </c>
      <c r="P1435" s="12" t="s">
        <v>8293</v>
      </c>
      <c r="Q1435" t="s">
        <v>8294</v>
      </c>
      <c r="R1435" s="9">
        <f t="shared" si="71"/>
        <v>40564.081030092595</v>
      </c>
      <c r="S1435" s="9">
        <f t="shared" si="72"/>
        <v>40594.081030092595</v>
      </c>
      <c r="T1435">
        <f t="shared" si="73"/>
        <v>2011</v>
      </c>
    </row>
    <row r="1436" spans="1:20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1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>ROUND(E1436/D1436*100,0)</f>
        <v>113</v>
      </c>
      <c r="O1436">
        <f>IFERROR(ROUND(E1436/L1436,2),0)</f>
        <v>49.06</v>
      </c>
      <c r="P1436" s="12" t="s">
        <v>8266</v>
      </c>
      <c r="Q1436" t="s">
        <v>8268</v>
      </c>
      <c r="R1436" s="9">
        <f t="shared" si="71"/>
        <v>42483.015694444446</v>
      </c>
      <c r="S1436" s="9">
        <f t="shared" si="72"/>
        <v>42489.290972222225</v>
      </c>
      <c r="T1436">
        <f t="shared" si="73"/>
        <v>2016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>ROUND(E1437/D1437*100,0)</f>
        <v>113</v>
      </c>
      <c r="O1437">
        <f>IFERROR(ROUND(E1437/L1437,2),0)</f>
        <v>99.5</v>
      </c>
      <c r="P1437" s="12" t="s">
        <v>8266</v>
      </c>
      <c r="Q1437" t="s">
        <v>8268</v>
      </c>
      <c r="R1437" s="9">
        <f t="shared" si="71"/>
        <v>42627.454097222217</v>
      </c>
      <c r="S1437" s="9">
        <f t="shared" si="72"/>
        <v>42648.454097222217</v>
      </c>
      <c r="T1437">
        <f t="shared" si="73"/>
        <v>2016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>ROUND(E1438/D1438*100,0)</f>
        <v>101</v>
      </c>
      <c r="O1438">
        <f>IFERROR(ROUND(E1438/L1438,2),0)</f>
        <v>41.73</v>
      </c>
      <c r="P1438" s="12" t="s">
        <v>8293</v>
      </c>
      <c r="Q1438" t="s">
        <v>8294</v>
      </c>
      <c r="R1438" s="9">
        <f t="shared" si="71"/>
        <v>41067.949212962965</v>
      </c>
      <c r="S1438" s="9">
        <f t="shared" si="72"/>
        <v>41100.991666666669</v>
      </c>
      <c r="T1438">
        <f t="shared" si="73"/>
        <v>2012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>ROUND(E1439/D1439*100,0)</f>
        <v>135</v>
      </c>
      <c r="O1439">
        <f>IFERROR(ROUND(E1439/L1439,2),0)</f>
        <v>59.16</v>
      </c>
      <c r="P1439" s="12" t="s">
        <v>8293</v>
      </c>
      <c r="Q1439" t="s">
        <v>8297</v>
      </c>
      <c r="R1439" s="9">
        <f t="shared" si="71"/>
        <v>40926.319062499999</v>
      </c>
      <c r="S1439" s="9">
        <f t="shared" si="72"/>
        <v>40971.319062499999</v>
      </c>
      <c r="T1439">
        <f t="shared" si="73"/>
        <v>2012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>ROUND(E1440/D1440*100,0)</f>
        <v>112</v>
      </c>
      <c r="O1440">
        <f>IFERROR(ROUND(E1440/L1440,2),0)</f>
        <v>44.32</v>
      </c>
      <c r="P1440" s="12" t="s">
        <v>8280</v>
      </c>
      <c r="Q1440" t="s">
        <v>8281</v>
      </c>
      <c r="R1440" s="9">
        <f t="shared" si="71"/>
        <v>41500.727916666663</v>
      </c>
      <c r="S1440" s="9">
        <f t="shared" si="72"/>
        <v>41530.727916666663</v>
      </c>
      <c r="T1440">
        <f t="shared" si="73"/>
        <v>2013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>ROUND(E1441/D1441*100,0)</f>
        <v>102</v>
      </c>
      <c r="O1441">
        <f>IFERROR(ROUND(E1441/L1441,2),0)</f>
        <v>99</v>
      </c>
      <c r="P1441" s="12" t="s">
        <v>8266</v>
      </c>
      <c r="Q1441" t="s">
        <v>8268</v>
      </c>
      <c r="R1441" s="9">
        <f t="shared" si="71"/>
        <v>42460.335312499999</v>
      </c>
      <c r="S1441" s="9">
        <f t="shared" si="72"/>
        <v>42488.249305555553</v>
      </c>
      <c r="T1441">
        <f t="shared" si="73"/>
        <v>2016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>ROUND(E1442/D1442*100,0)</f>
        <v>112</v>
      </c>
      <c r="O1442">
        <f>IFERROR(ROUND(E1442/L1442,2),0)</f>
        <v>44.25</v>
      </c>
      <c r="P1442" s="12" t="s">
        <v>8266</v>
      </c>
      <c r="Q1442" t="s">
        <v>8268</v>
      </c>
      <c r="R1442" s="9">
        <f t="shared" si="71"/>
        <v>42185.267245370371</v>
      </c>
      <c r="S1442" s="9">
        <f t="shared" si="72"/>
        <v>42221.458333333328</v>
      </c>
      <c r="T1442">
        <f t="shared" si="73"/>
        <v>2015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>ROUND(E1443/D1443*100,0)</f>
        <v>105</v>
      </c>
      <c r="O1443">
        <f>IFERROR(ROUND(E1443/L1443,2),0)</f>
        <v>61.1</v>
      </c>
      <c r="P1443" s="12" t="s">
        <v>8293</v>
      </c>
      <c r="Q1443" t="s">
        <v>8294</v>
      </c>
      <c r="R1443" s="9">
        <f t="shared" si="71"/>
        <v>41913.328356481477</v>
      </c>
      <c r="S1443" s="9">
        <f t="shared" si="72"/>
        <v>41946.370023148149</v>
      </c>
      <c r="T1443">
        <f t="shared" si="73"/>
        <v>2014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>ROUND(E1444/D1444*100,0)</f>
        <v>112</v>
      </c>
      <c r="O1444">
        <f>IFERROR(ROUND(E1444/L1444,2),0)</f>
        <v>40.4</v>
      </c>
      <c r="P1444" s="12" t="s">
        <v>8290</v>
      </c>
      <c r="Q1444" t="s">
        <v>8291</v>
      </c>
      <c r="R1444" s="9">
        <f t="shared" si="71"/>
        <v>42370.571851851855</v>
      </c>
      <c r="S1444" s="9">
        <f t="shared" si="72"/>
        <v>42394.994444444441</v>
      </c>
      <c r="T1444">
        <f t="shared" si="73"/>
        <v>2016</v>
      </c>
    </row>
    <row r="1445" spans="1:20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1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>ROUND(E1445/D1445*100,0)</f>
        <v>112</v>
      </c>
      <c r="O1445">
        <f>IFERROR(ROUND(E1445/L1445,2),0)</f>
        <v>68.37</v>
      </c>
      <c r="P1445" s="12" t="s">
        <v>8280</v>
      </c>
      <c r="Q1445" t="s">
        <v>8299</v>
      </c>
      <c r="R1445" s="9">
        <f t="shared" si="71"/>
        <v>40689.570868055554</v>
      </c>
      <c r="S1445" s="9">
        <f t="shared" si="72"/>
        <v>40719.570868055554</v>
      </c>
      <c r="T1445">
        <f t="shared" si="73"/>
        <v>2011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>ROUND(E1446/D1446*100,0)</f>
        <v>102</v>
      </c>
      <c r="O1446">
        <f>IFERROR(ROUND(E1446/L1446,2),0)</f>
        <v>145.65</v>
      </c>
      <c r="P1446" s="12" t="s">
        <v>8266</v>
      </c>
      <c r="Q1446" t="s">
        <v>8268</v>
      </c>
      <c r="R1446" s="9">
        <f t="shared" si="71"/>
        <v>42521.010370370372</v>
      </c>
      <c r="S1446" s="9">
        <f t="shared" si="72"/>
        <v>42543.163194444445</v>
      </c>
      <c r="T1446">
        <f t="shared" si="73"/>
        <v>2016</v>
      </c>
    </row>
    <row r="1447" spans="1:20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1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>ROUND(E1447/D1447*100,0)</f>
        <v>100</v>
      </c>
      <c r="O1447">
        <f>IFERROR(ROUND(E1447/L1447,2),0)</f>
        <v>119.64</v>
      </c>
      <c r="P1447" s="12" t="s">
        <v>8266</v>
      </c>
      <c r="Q1447" t="s">
        <v>8268</v>
      </c>
      <c r="R1447" s="9">
        <f t="shared" si="71"/>
        <v>42510.798854166671</v>
      </c>
      <c r="S1447" s="9">
        <f t="shared" si="72"/>
        <v>42533.708333333328</v>
      </c>
      <c r="T1447">
        <f t="shared" si="73"/>
        <v>2016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>ROUND(E1448/D1448*100,0)</f>
        <v>111</v>
      </c>
      <c r="O1448">
        <f>IFERROR(ROUND(E1448/L1448,2),0)</f>
        <v>416.88</v>
      </c>
      <c r="P1448" s="12" t="s">
        <v>8293</v>
      </c>
      <c r="Q1448" t="s">
        <v>8294</v>
      </c>
      <c r="R1448" s="9">
        <f t="shared" si="71"/>
        <v>42323.800138888888</v>
      </c>
      <c r="S1448" s="9">
        <f t="shared" si="72"/>
        <v>42341.895833333328</v>
      </c>
      <c r="T1448">
        <f t="shared" si="73"/>
        <v>2015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>ROUND(E1449/D1449*100,0)</f>
        <v>111</v>
      </c>
      <c r="O1449">
        <f>IFERROR(ROUND(E1449/L1449,2),0)</f>
        <v>92.5</v>
      </c>
      <c r="P1449" s="12" t="s">
        <v>8266</v>
      </c>
      <c r="Q1449" t="s">
        <v>8268</v>
      </c>
      <c r="R1449" s="9">
        <f t="shared" si="71"/>
        <v>42447.896666666667</v>
      </c>
      <c r="S1449" s="9">
        <f t="shared" si="72"/>
        <v>42470.166666666672</v>
      </c>
      <c r="T1449">
        <f t="shared" si="73"/>
        <v>2016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>ROUND(E1450/D1450*100,0)</f>
        <v>111</v>
      </c>
      <c r="O1450">
        <f>IFERROR(ROUND(E1450/L1450,2),0)</f>
        <v>28.88</v>
      </c>
      <c r="P1450" s="12" t="s">
        <v>8293</v>
      </c>
      <c r="Q1450" t="s">
        <v>8294</v>
      </c>
      <c r="R1450" s="9">
        <f t="shared" si="71"/>
        <v>41089.186296296299</v>
      </c>
      <c r="S1450" s="9">
        <f t="shared" si="72"/>
        <v>41109.186296296299</v>
      </c>
      <c r="T1450">
        <f t="shared" si="73"/>
        <v>2012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>ROUND(E1451/D1451*100,0)</f>
        <v>111</v>
      </c>
      <c r="O1451">
        <f>IFERROR(ROUND(E1451/L1451,2),0)</f>
        <v>63.85</v>
      </c>
      <c r="P1451" s="12" t="s">
        <v>8266</v>
      </c>
      <c r="Q1451" t="s">
        <v>8268</v>
      </c>
      <c r="R1451" s="9">
        <f t="shared" si="71"/>
        <v>42171.824884259258</v>
      </c>
      <c r="S1451" s="9">
        <f t="shared" si="72"/>
        <v>42201.824884259258</v>
      </c>
      <c r="T1451">
        <f t="shared" si="73"/>
        <v>2015</v>
      </c>
    </row>
    <row r="1452" spans="1:20" ht="43.5" x14ac:dyDescent="0.3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 s="11">
        <v>1420489560</v>
      </c>
      <c r="J1452">
        <v>1417469639</v>
      </c>
      <c r="K1452" t="b">
        <v>0</v>
      </c>
      <c r="L1452">
        <v>43</v>
      </c>
      <c r="M1452" t="b">
        <v>1</v>
      </c>
      <c r="N1452">
        <f>ROUND(E1452/D1452*100,0)</f>
        <v>111</v>
      </c>
      <c r="O1452">
        <f>IFERROR(ROUND(E1452/L1452,2),0)</f>
        <v>77.19</v>
      </c>
      <c r="P1452" s="12" t="s">
        <v>8266</v>
      </c>
      <c r="Q1452" t="s">
        <v>8268</v>
      </c>
      <c r="R1452" s="9">
        <f t="shared" si="71"/>
        <v>41974.898599537039</v>
      </c>
      <c r="S1452" s="9">
        <f t="shared" si="72"/>
        <v>42009.851388888885</v>
      </c>
      <c r="T1452">
        <f t="shared" si="73"/>
        <v>2014</v>
      </c>
    </row>
    <row r="1453" spans="1:20" ht="43.5" x14ac:dyDescent="0.35">
      <c r="A1453">
        <v>444</v>
      </c>
      <c r="B1453" s="3" t="s">
        <v>445</v>
      </c>
      <c r="C1453" s="3" t="s">
        <v>4554</v>
      </c>
      <c r="D1453" s="6">
        <v>1000</v>
      </c>
      <c r="E1453" s="8">
        <v>50</v>
      </c>
      <c r="F1453" t="s">
        <v>8220</v>
      </c>
      <c r="G1453" t="s">
        <v>8223</v>
      </c>
      <c r="H1453" t="s">
        <v>8245</v>
      </c>
      <c r="I1453" s="11">
        <v>1329342361</v>
      </c>
      <c r="J1453">
        <v>1324158361</v>
      </c>
      <c r="K1453" t="b">
        <v>0</v>
      </c>
      <c r="L1453">
        <v>1</v>
      </c>
      <c r="M1453" t="b">
        <v>0</v>
      </c>
      <c r="N1453">
        <f>ROUND(E1453/D1453*100,0)</f>
        <v>5</v>
      </c>
      <c r="O1453">
        <f>IFERROR(ROUND(E1453/L1453,2),0)</f>
        <v>50</v>
      </c>
      <c r="P1453" s="12" t="s">
        <v>8290</v>
      </c>
      <c r="Q1453" t="s">
        <v>8304</v>
      </c>
      <c r="R1453" s="9">
        <f t="shared" si="71"/>
        <v>40894.906956018516</v>
      </c>
      <c r="S1453" s="9">
        <f t="shared" si="72"/>
        <v>40954.906956018516</v>
      </c>
      <c r="T1453">
        <f t="shared" si="73"/>
        <v>2011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>ROUND(E1454/D1454*100,0)</f>
        <v>111</v>
      </c>
      <c r="O1454">
        <f>IFERROR(ROUND(E1454/L1454,2),0)</f>
        <v>34.21</v>
      </c>
      <c r="P1454" s="12" t="s">
        <v>8280</v>
      </c>
      <c r="Q1454" t="s">
        <v>8299</v>
      </c>
      <c r="R1454" s="9">
        <f t="shared" si="71"/>
        <v>41157.042928240742</v>
      </c>
      <c r="S1454" s="9">
        <f t="shared" si="72"/>
        <v>41175.165972222225</v>
      </c>
      <c r="T1454">
        <f t="shared" si="73"/>
        <v>2012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>ROUND(E1455/D1455*100,0)</f>
        <v>7</v>
      </c>
      <c r="O1455">
        <f>IFERROR(ROUND(E1455/L1455,2),0)</f>
        <v>89.65</v>
      </c>
      <c r="P1455" s="12" t="s">
        <v>8277</v>
      </c>
      <c r="Q1455" t="s">
        <v>8279</v>
      </c>
      <c r="R1455" s="9">
        <f t="shared" si="71"/>
        <v>41936.647164351853</v>
      </c>
      <c r="S1455" s="9">
        <f t="shared" si="72"/>
        <v>41981.688831018517</v>
      </c>
      <c r="T1455">
        <f t="shared" si="73"/>
        <v>2014</v>
      </c>
    </row>
    <row r="1456" spans="1:20" ht="43.5" x14ac:dyDescent="0.3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 s="11">
        <v>1401857940</v>
      </c>
      <c r="J1456">
        <v>1400725112</v>
      </c>
      <c r="K1456" t="b">
        <v>0</v>
      </c>
      <c r="L1456">
        <v>44</v>
      </c>
      <c r="M1456" t="b">
        <v>1</v>
      </c>
      <c r="N1456">
        <f>ROUND(E1456/D1456*100,0)</f>
        <v>118</v>
      </c>
      <c r="O1456">
        <f>IFERROR(ROUND(E1456/L1456,2),0)</f>
        <v>75.34</v>
      </c>
      <c r="P1456" s="12" t="s">
        <v>8266</v>
      </c>
      <c r="Q1456" t="s">
        <v>8268</v>
      </c>
      <c r="R1456" s="9">
        <f t="shared" si="71"/>
        <v>41781.096203703702</v>
      </c>
      <c r="S1456" s="9">
        <f t="shared" si="72"/>
        <v>41794.207638888889</v>
      </c>
      <c r="T1456">
        <f t="shared" si="73"/>
        <v>2014</v>
      </c>
    </row>
    <row r="1457" spans="1:20" ht="43.5" x14ac:dyDescent="0.3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 s="11">
        <v>1437067476</v>
      </c>
      <c r="J1457">
        <v>1434475476</v>
      </c>
      <c r="K1457" t="b">
        <v>1</v>
      </c>
      <c r="L1457">
        <v>49</v>
      </c>
      <c r="M1457" t="b">
        <v>1</v>
      </c>
      <c r="N1457">
        <f>ROUND(E1457/D1457*100,0)</f>
        <v>100</v>
      </c>
      <c r="O1457">
        <f>IFERROR(ROUND(E1457/L1457,2),0)</f>
        <v>67.650000000000006</v>
      </c>
      <c r="P1457" s="12" t="s">
        <v>8266</v>
      </c>
      <c r="Q1457" t="s">
        <v>8268</v>
      </c>
      <c r="R1457" s="9">
        <f t="shared" si="71"/>
        <v>42171.725416666668</v>
      </c>
      <c r="S1457" s="9">
        <f t="shared" si="72"/>
        <v>42201.725416666668</v>
      </c>
      <c r="T1457">
        <f t="shared" si="73"/>
        <v>2015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>ROUND(E1458/D1458*100,0)</f>
        <v>661</v>
      </c>
      <c r="O1458">
        <f>IFERROR(ROUND(E1458/L1458,2),0)</f>
        <v>21.9</v>
      </c>
      <c r="P1458" s="12" t="s">
        <v>8277</v>
      </c>
      <c r="Q1458" t="s">
        <v>8284</v>
      </c>
      <c r="R1458" s="9">
        <f t="shared" si="71"/>
        <v>41150.902187499996</v>
      </c>
      <c r="S1458" s="9">
        <f t="shared" si="72"/>
        <v>41165.165972222225</v>
      </c>
      <c r="T1458">
        <f t="shared" si="73"/>
        <v>2012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>ROUND(E1459/D1459*100,0)</f>
        <v>132</v>
      </c>
      <c r="O1459">
        <f>IFERROR(ROUND(E1459/L1459,2),0)</f>
        <v>75.11</v>
      </c>
      <c r="P1459" s="12" t="s">
        <v>8293</v>
      </c>
      <c r="Q1459" t="s">
        <v>8297</v>
      </c>
      <c r="R1459" s="9">
        <f t="shared" si="71"/>
        <v>42111.899537037039</v>
      </c>
      <c r="S1459" s="9">
        <f t="shared" si="72"/>
        <v>42163.159722222219</v>
      </c>
      <c r="T1459">
        <f t="shared" si="73"/>
        <v>2015</v>
      </c>
    </row>
    <row r="1460" spans="1:20" ht="58" x14ac:dyDescent="0.35">
      <c r="A1460">
        <v>1135</v>
      </c>
      <c r="B1460" s="3" t="s">
        <v>1136</v>
      </c>
      <c r="C1460" s="3" t="s">
        <v>5245</v>
      </c>
      <c r="D1460" s="6">
        <v>1000</v>
      </c>
      <c r="E1460" s="8">
        <v>50</v>
      </c>
      <c r="F1460" t="s">
        <v>8220</v>
      </c>
      <c r="G1460" t="s">
        <v>8235</v>
      </c>
      <c r="H1460" t="s">
        <v>8248</v>
      </c>
      <c r="I1460" s="11">
        <v>1470527094</v>
      </c>
      <c r="J1460">
        <v>1467935094</v>
      </c>
      <c r="K1460" t="b">
        <v>0</v>
      </c>
      <c r="L1460">
        <v>1</v>
      </c>
      <c r="M1460" t="b">
        <v>0</v>
      </c>
      <c r="N1460">
        <f>ROUND(E1460/D1460*100,0)</f>
        <v>5</v>
      </c>
      <c r="O1460">
        <f>IFERROR(ROUND(E1460/L1460,2),0)</f>
        <v>50</v>
      </c>
      <c r="P1460" s="12" t="s">
        <v>8285</v>
      </c>
      <c r="Q1460" t="s">
        <v>8309</v>
      </c>
      <c r="R1460" s="9">
        <f t="shared" si="71"/>
        <v>42558.989513888882</v>
      </c>
      <c r="S1460" s="9">
        <f t="shared" si="72"/>
        <v>42588.989513888882</v>
      </c>
      <c r="T1460">
        <f t="shared" si="73"/>
        <v>2016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>ROUND(E1461/D1461*100,0)</f>
        <v>110</v>
      </c>
      <c r="O1461">
        <f>IFERROR(ROUND(E1461/L1461,2),0)</f>
        <v>47.03</v>
      </c>
      <c r="P1461" s="12" t="s">
        <v>8266</v>
      </c>
      <c r="Q1461" t="s">
        <v>8268</v>
      </c>
      <c r="R1461" s="9">
        <f t="shared" si="71"/>
        <v>42619.935694444444</v>
      </c>
      <c r="S1461" s="9">
        <f t="shared" si="72"/>
        <v>42643.875</v>
      </c>
      <c r="T1461">
        <f t="shared" si="73"/>
        <v>2016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>ROUND(E1462/D1462*100,0)</f>
        <v>110</v>
      </c>
      <c r="O1462">
        <f>IFERROR(ROUND(E1462/L1462,2),0)</f>
        <v>28.11</v>
      </c>
      <c r="P1462" s="12" t="s">
        <v>8290</v>
      </c>
      <c r="Q1462" t="s">
        <v>8298</v>
      </c>
      <c r="R1462" s="9">
        <f t="shared" si="71"/>
        <v>41719.549131944441</v>
      </c>
      <c r="S1462" s="9">
        <f t="shared" si="72"/>
        <v>41733.916666666664</v>
      </c>
      <c r="T1462">
        <f t="shared" si="73"/>
        <v>2014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>ROUND(E1463/D1463*100,0)</f>
        <v>109</v>
      </c>
      <c r="O1463">
        <f>IFERROR(ROUND(E1463/L1463,2),0)</f>
        <v>136.46</v>
      </c>
      <c r="P1463" s="12" t="s">
        <v>8266</v>
      </c>
      <c r="Q1463" t="s">
        <v>8268</v>
      </c>
      <c r="R1463" s="9">
        <f t="shared" si="71"/>
        <v>42219.915856481486</v>
      </c>
      <c r="S1463" s="9">
        <f t="shared" si="72"/>
        <v>42240.083333333328</v>
      </c>
      <c r="T1463">
        <f t="shared" si="73"/>
        <v>2015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>ROUND(E1464/D1464*100,0)</f>
        <v>109</v>
      </c>
      <c r="O1464">
        <f>IFERROR(ROUND(E1464/L1464,2),0)</f>
        <v>83.97</v>
      </c>
      <c r="P1464" s="12" t="s">
        <v>8266</v>
      </c>
      <c r="Q1464" t="s">
        <v>8268</v>
      </c>
      <c r="R1464" s="9">
        <f t="shared" si="71"/>
        <v>41829.787083333329</v>
      </c>
      <c r="S1464" s="9">
        <f t="shared" si="72"/>
        <v>41859.787083333329</v>
      </c>
      <c r="T1464">
        <f t="shared" si="73"/>
        <v>2014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>ROUND(E1465/D1465*100,0)</f>
        <v>109</v>
      </c>
      <c r="O1465">
        <f>IFERROR(ROUND(E1465/L1465,2),0)</f>
        <v>155.94999999999999</v>
      </c>
      <c r="P1465" s="12" t="s">
        <v>8266</v>
      </c>
      <c r="Q1465" t="s">
        <v>8268</v>
      </c>
      <c r="R1465" s="9">
        <f t="shared" si="71"/>
        <v>42524.53800925926</v>
      </c>
      <c r="S1465" s="9">
        <f t="shared" si="72"/>
        <v>42561.957638888889</v>
      </c>
      <c r="T1465">
        <f t="shared" si="73"/>
        <v>2016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>ROUND(E1466/D1466*100,0)</f>
        <v>109</v>
      </c>
      <c r="O1466">
        <f>IFERROR(ROUND(E1466/L1466,2),0)</f>
        <v>71.150000000000006</v>
      </c>
      <c r="P1466" s="12" t="s">
        <v>8266</v>
      </c>
      <c r="Q1466" t="s">
        <v>8268</v>
      </c>
      <c r="R1466" s="9">
        <f t="shared" si="71"/>
        <v>42323.562222222223</v>
      </c>
      <c r="S1466" s="9">
        <f t="shared" si="72"/>
        <v>42352</v>
      </c>
      <c r="T1466">
        <f t="shared" si="73"/>
        <v>2015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>ROUND(E1467/D1467*100,0)</f>
        <v>109</v>
      </c>
      <c r="O1467">
        <f>IFERROR(ROUND(E1467/L1467,2),0)</f>
        <v>57.39</v>
      </c>
      <c r="P1467" s="12" t="s">
        <v>8266</v>
      </c>
      <c r="Q1467" t="s">
        <v>8268</v>
      </c>
      <c r="R1467" s="9">
        <f t="shared" si="71"/>
        <v>42143.445219907408</v>
      </c>
      <c r="S1467" s="9">
        <f t="shared" si="72"/>
        <v>42173.445219907408</v>
      </c>
      <c r="T1467">
        <f t="shared" si="73"/>
        <v>2015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>ROUND(E1468/D1468*100,0)</f>
        <v>102</v>
      </c>
      <c r="O1468">
        <f>IFERROR(ROUND(E1468/L1468,2),0)</f>
        <v>46.71</v>
      </c>
      <c r="P1468" s="12" t="s">
        <v>8266</v>
      </c>
      <c r="Q1468" t="s">
        <v>8268</v>
      </c>
      <c r="R1468" s="9">
        <f t="shared" si="71"/>
        <v>41868.924050925925</v>
      </c>
      <c r="S1468" s="9">
        <f t="shared" si="72"/>
        <v>41898.875</v>
      </c>
      <c r="T1468">
        <f t="shared" si="73"/>
        <v>2014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1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>ROUND(E1469/D1469*100,0)</f>
        <v>109</v>
      </c>
      <c r="O1469">
        <f>IFERROR(ROUND(E1469/L1469,2),0)</f>
        <v>53.41</v>
      </c>
      <c r="P1469" s="12" t="s">
        <v>8288</v>
      </c>
      <c r="Q1469" t="s">
        <v>8289</v>
      </c>
      <c r="R1469" s="9">
        <f t="shared" si="71"/>
        <v>42485.754525462966</v>
      </c>
      <c r="S1469" s="9">
        <f t="shared" si="72"/>
        <v>42515.754525462966</v>
      </c>
      <c r="T1469">
        <f t="shared" si="73"/>
        <v>2016</v>
      </c>
    </row>
    <row r="1470" spans="1:20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1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>ROUND(E1470/D1470*100,0)</f>
        <v>105</v>
      </c>
      <c r="O1470">
        <f>IFERROR(ROUND(E1470/L1470,2),0)</f>
        <v>85.74</v>
      </c>
      <c r="P1470" s="12" t="s">
        <v>8266</v>
      </c>
      <c r="Q1470" t="s">
        <v>8269</v>
      </c>
      <c r="R1470" s="9">
        <f t="shared" si="71"/>
        <v>42025.164780092593</v>
      </c>
      <c r="S1470" s="9">
        <f t="shared" si="72"/>
        <v>42056.458333333328</v>
      </c>
      <c r="T1470">
        <f t="shared" si="73"/>
        <v>2015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>ROUND(E1471/D1471*100,0)</f>
        <v>109</v>
      </c>
      <c r="O1471">
        <f>IFERROR(ROUND(E1471/L1471,2),0)</f>
        <v>81.38</v>
      </c>
      <c r="P1471" s="12" t="s">
        <v>8266</v>
      </c>
      <c r="Q1471" t="s">
        <v>8268</v>
      </c>
      <c r="R1471" s="9">
        <f t="shared" si="71"/>
        <v>42500.041550925926</v>
      </c>
      <c r="S1471" s="9">
        <f t="shared" si="72"/>
        <v>42527.291666666672</v>
      </c>
      <c r="T1471">
        <f t="shared" si="73"/>
        <v>2016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>ROUND(E1472/D1472*100,0)</f>
        <v>109</v>
      </c>
      <c r="O1472">
        <f>IFERROR(ROUND(E1472/L1472,2),0)</f>
        <v>135.63</v>
      </c>
      <c r="P1472" s="12" t="s">
        <v>8266</v>
      </c>
      <c r="Q1472" t="s">
        <v>8268</v>
      </c>
      <c r="R1472" s="9">
        <f t="shared" si="71"/>
        <v>42418.425983796296</v>
      </c>
      <c r="S1472" s="9">
        <f t="shared" si="72"/>
        <v>42478.384317129632</v>
      </c>
      <c r="T1472">
        <f t="shared" si="73"/>
        <v>2016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>ROUND(E1473/D1473*100,0)</f>
        <v>108</v>
      </c>
      <c r="O1473">
        <f>IFERROR(ROUND(E1473/L1473,2),0)</f>
        <v>70.650000000000006</v>
      </c>
      <c r="P1473" s="12" t="s">
        <v>8293</v>
      </c>
      <c r="Q1473" t="s">
        <v>8294</v>
      </c>
      <c r="R1473" s="9">
        <f t="shared" si="71"/>
        <v>41731.833124999997</v>
      </c>
      <c r="S1473" s="9">
        <f t="shared" si="72"/>
        <v>41763.290972222225</v>
      </c>
      <c r="T1473">
        <f t="shared" si="73"/>
        <v>2014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>ROUND(E1474/D1474*100,0)</f>
        <v>108</v>
      </c>
      <c r="O1474">
        <f>IFERROR(ROUND(E1474/L1474,2),0)</f>
        <v>40.96</v>
      </c>
      <c r="P1474" s="12" t="s">
        <v>8293</v>
      </c>
      <c r="Q1474" t="s">
        <v>8294</v>
      </c>
      <c r="R1474" s="9">
        <f t="shared" si="71"/>
        <v>41716.632847222223</v>
      </c>
      <c r="S1474" s="9">
        <f t="shared" si="72"/>
        <v>41747.958333333336</v>
      </c>
      <c r="T1474">
        <f t="shared" si="73"/>
        <v>2014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>ROUND(E1475/D1475*100,0)</f>
        <v>108</v>
      </c>
      <c r="O1475">
        <f>IFERROR(ROUND(E1475/L1475,2),0)</f>
        <v>41.96</v>
      </c>
      <c r="P1475" s="12" t="s">
        <v>8293</v>
      </c>
      <c r="Q1475" t="s">
        <v>8294</v>
      </c>
      <c r="R1475" s="9">
        <f t="shared" ref="R1475:R1538" si="74">(((J1475/60)/60)/24)+DATE(1970,1,1)</f>
        <v>41593.082002314812</v>
      </c>
      <c r="S1475" s="9">
        <f t="shared" ref="S1475:S1538" si="75">(((I1475/60)/60)/24)+DATE(1970,1,1)</f>
        <v>41623.082002314812</v>
      </c>
      <c r="T1475">
        <f t="shared" si="73"/>
        <v>2013</v>
      </c>
    </row>
    <row r="1476" spans="1:20" ht="58" x14ac:dyDescent="0.3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 s="11">
        <v>1448586000</v>
      </c>
      <c r="J1476">
        <v>1447195695</v>
      </c>
      <c r="K1476" t="b">
        <v>0</v>
      </c>
      <c r="L1476">
        <v>83</v>
      </c>
      <c r="M1476" t="b">
        <v>1</v>
      </c>
      <c r="N1476">
        <f>ROUND(E1476/D1476*100,0)</f>
        <v>129</v>
      </c>
      <c r="O1476">
        <f>IFERROR(ROUND(E1476/L1476,2),0)</f>
        <v>38.869999999999997</v>
      </c>
      <c r="P1476" s="12" t="s">
        <v>8282</v>
      </c>
      <c r="Q1476" t="s">
        <v>8283</v>
      </c>
      <c r="R1476" s="9">
        <f t="shared" si="74"/>
        <v>42318.950173611112</v>
      </c>
      <c r="S1476" s="9">
        <f t="shared" si="75"/>
        <v>42335.041666666672</v>
      </c>
      <c r="T1476">
        <f t="shared" si="73"/>
        <v>2015</v>
      </c>
    </row>
    <row r="1477" spans="1:20" ht="43.5" x14ac:dyDescent="0.3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 s="11">
        <v>1335672000</v>
      </c>
      <c r="J1477">
        <v>1332978688</v>
      </c>
      <c r="K1477" t="b">
        <v>0</v>
      </c>
      <c r="L1477">
        <v>71</v>
      </c>
      <c r="M1477" t="b">
        <v>1</v>
      </c>
      <c r="N1477">
        <f>ROUND(E1477/D1477*100,0)</f>
        <v>108</v>
      </c>
      <c r="O1477">
        <f>IFERROR(ROUND(E1477/L1477,2),0)</f>
        <v>45.44</v>
      </c>
      <c r="P1477" s="12" t="s">
        <v>8293</v>
      </c>
      <c r="Q1477" t="s">
        <v>8297</v>
      </c>
      <c r="R1477" s="9">
        <f t="shared" si="74"/>
        <v>40996.994074074071</v>
      </c>
      <c r="S1477" s="9">
        <f t="shared" si="75"/>
        <v>41028.166666666664</v>
      </c>
      <c r="T1477">
        <f t="shared" si="73"/>
        <v>2012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>ROUND(E1478/D1478*100,0)</f>
        <v>108</v>
      </c>
      <c r="O1478">
        <f>IFERROR(ROUND(E1478/L1478,2),0)</f>
        <v>76.790000000000006</v>
      </c>
      <c r="P1478" s="12" t="s">
        <v>8266</v>
      </c>
      <c r="Q1478" t="s">
        <v>8267</v>
      </c>
      <c r="R1478" s="9">
        <f t="shared" si="74"/>
        <v>42177.791909722218</v>
      </c>
      <c r="S1478" s="9">
        <f t="shared" si="75"/>
        <v>42181.958333333328</v>
      </c>
      <c r="T1478">
        <f t="shared" si="73"/>
        <v>2015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>ROUND(E1479/D1479*100,0)</f>
        <v>147</v>
      </c>
      <c r="O1479">
        <f>IFERROR(ROUND(E1479/L1479,2),0)</f>
        <v>15.72</v>
      </c>
      <c r="P1479" s="12" t="s">
        <v>8285</v>
      </c>
      <c r="Q1479" t="s">
        <v>8286</v>
      </c>
      <c r="R1479" s="9">
        <f t="shared" si="74"/>
        <v>42136.75100694444</v>
      </c>
      <c r="S1479" s="9">
        <f t="shared" si="75"/>
        <v>42166.75100694444</v>
      </c>
      <c r="T1479">
        <f t="shared" si="73"/>
        <v>2015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>ROUND(E1480/D1480*100,0)</f>
        <v>107</v>
      </c>
      <c r="O1480">
        <f>IFERROR(ROUND(E1480/L1480,2),0)</f>
        <v>169.58</v>
      </c>
      <c r="P1480" s="12" t="s">
        <v>8280</v>
      </c>
      <c r="Q1480" t="s">
        <v>8299</v>
      </c>
      <c r="R1480" s="9">
        <f t="shared" si="74"/>
        <v>42162.146782407406</v>
      </c>
      <c r="S1480" s="9">
        <f t="shared" si="75"/>
        <v>42176.146782407406</v>
      </c>
      <c r="T1480">
        <f t="shared" si="73"/>
        <v>2015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>ROUND(E1481/D1481*100,0)</f>
        <v>107</v>
      </c>
      <c r="O1481">
        <f>IFERROR(ROUND(E1481/L1481,2),0)</f>
        <v>134.21</v>
      </c>
      <c r="P1481" s="12" t="s">
        <v>8293</v>
      </c>
      <c r="Q1481" t="s">
        <v>8297</v>
      </c>
      <c r="R1481" s="9">
        <f t="shared" si="74"/>
        <v>40691.788055555553</v>
      </c>
      <c r="S1481" s="9">
        <f t="shared" si="75"/>
        <v>40755.290972222225</v>
      </c>
      <c r="T1481">
        <f t="shared" si="73"/>
        <v>2011</v>
      </c>
    </row>
    <row r="1482" spans="1:20" ht="43.5" x14ac:dyDescent="0.3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 s="11">
        <v>1482943740</v>
      </c>
      <c r="J1482">
        <v>1481129340</v>
      </c>
      <c r="K1482" t="b">
        <v>0</v>
      </c>
      <c r="L1482">
        <v>85</v>
      </c>
      <c r="M1482" t="b">
        <v>1</v>
      </c>
      <c r="N1482">
        <f>ROUND(E1482/D1482*100,0)</f>
        <v>161</v>
      </c>
      <c r="O1482">
        <f>IFERROR(ROUND(E1482/L1482,2),0)</f>
        <v>37.78</v>
      </c>
      <c r="P1482" s="12" t="s">
        <v>8282</v>
      </c>
      <c r="Q1482" t="s">
        <v>8283</v>
      </c>
      <c r="R1482" s="9">
        <f t="shared" si="74"/>
        <v>42711.700694444444</v>
      </c>
      <c r="S1482" s="9">
        <f t="shared" si="75"/>
        <v>42732.700694444444</v>
      </c>
      <c r="T1482">
        <f t="shared" si="73"/>
        <v>2016</v>
      </c>
    </row>
    <row r="1483" spans="1:20" ht="43.5" x14ac:dyDescent="0.3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 s="11">
        <v>1489680061</v>
      </c>
      <c r="J1483">
        <v>1487091661</v>
      </c>
      <c r="K1483" t="b">
        <v>0</v>
      </c>
      <c r="L1483">
        <v>15</v>
      </c>
      <c r="M1483" t="b">
        <v>0</v>
      </c>
      <c r="N1483">
        <f>ROUND(E1483/D1483*100,0)</f>
        <v>16</v>
      </c>
      <c r="O1483">
        <f>IFERROR(ROUND(E1483/L1483,2),0)</f>
        <v>214.07</v>
      </c>
      <c r="P1483" s="12" t="s">
        <v>8277</v>
      </c>
      <c r="Q1483" t="s">
        <v>8279</v>
      </c>
      <c r="R1483" s="9">
        <f t="shared" si="74"/>
        <v>42780.709039351852</v>
      </c>
      <c r="S1483" s="9">
        <f t="shared" si="75"/>
        <v>42810.667372685188</v>
      </c>
      <c r="T1483">
        <f t="shared" si="73"/>
        <v>2017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>ROUND(E1484/D1484*100,0)</f>
        <v>100</v>
      </c>
      <c r="O1484">
        <f>IFERROR(ROUND(E1484/L1484,2),0)</f>
        <v>42.8</v>
      </c>
      <c r="P1484" s="12" t="s">
        <v>8293</v>
      </c>
      <c r="Q1484" t="s">
        <v>8294</v>
      </c>
      <c r="R1484" s="9">
        <f t="shared" si="74"/>
        <v>40687.021597222221</v>
      </c>
      <c r="S1484" s="9">
        <f t="shared" si="75"/>
        <v>40729.021597222221</v>
      </c>
      <c r="T1484">
        <f t="shared" si="73"/>
        <v>2011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>ROUND(E1485/D1485*100,0)</f>
        <v>100</v>
      </c>
      <c r="O1485">
        <f>IFERROR(ROUND(E1485/L1485,2),0)</f>
        <v>74.53</v>
      </c>
      <c r="P1485" s="12" t="s">
        <v>8266</v>
      </c>
      <c r="Q1485" t="s">
        <v>8268</v>
      </c>
      <c r="R1485" s="9">
        <f t="shared" si="74"/>
        <v>41852.658310185187</v>
      </c>
      <c r="S1485" s="9">
        <f t="shared" si="75"/>
        <v>41882.658310185187</v>
      </c>
      <c r="T1485">
        <f t="shared" si="73"/>
        <v>2014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>ROUND(E1486/D1486*100,0)</f>
        <v>107</v>
      </c>
      <c r="O1486">
        <f>IFERROR(ROUND(E1486/L1486,2),0)</f>
        <v>49.25</v>
      </c>
      <c r="P1486" s="12" t="s">
        <v>8293</v>
      </c>
      <c r="Q1486" t="s">
        <v>8294</v>
      </c>
      <c r="R1486" s="9">
        <f t="shared" si="74"/>
        <v>40833.633194444446</v>
      </c>
      <c r="S1486" s="9">
        <f t="shared" si="75"/>
        <v>40863.674861111111</v>
      </c>
      <c r="T1486">
        <f t="shared" si="73"/>
        <v>2011</v>
      </c>
    </row>
    <row r="1487" spans="1:20" ht="58" x14ac:dyDescent="0.35">
      <c r="A1487">
        <v>3895</v>
      </c>
      <c r="B1487" s="3" t="s">
        <v>3892</v>
      </c>
      <c r="C1487" s="3" t="s">
        <v>8003</v>
      </c>
      <c r="D1487" s="6">
        <v>1000</v>
      </c>
      <c r="E1487" s="8">
        <v>50</v>
      </c>
      <c r="F1487" t="s">
        <v>8220</v>
      </c>
      <c r="G1487" t="s">
        <v>8223</v>
      </c>
      <c r="H1487" t="s">
        <v>8245</v>
      </c>
      <c r="I1487" s="11">
        <v>1425103218</v>
      </c>
      <c r="J1487">
        <v>1422424818</v>
      </c>
      <c r="K1487" t="b">
        <v>0</v>
      </c>
      <c r="L1487">
        <v>1</v>
      </c>
      <c r="M1487" t="b">
        <v>0</v>
      </c>
      <c r="N1487">
        <f>ROUND(E1487/D1487*100,0)</f>
        <v>5</v>
      </c>
      <c r="O1487">
        <f>IFERROR(ROUND(E1487/L1487,2),0)</f>
        <v>50</v>
      </c>
      <c r="P1487" s="12" t="s">
        <v>8266</v>
      </c>
      <c r="Q1487" t="s">
        <v>8268</v>
      </c>
      <c r="R1487" s="9">
        <f t="shared" si="74"/>
        <v>42032.250208333338</v>
      </c>
      <c r="S1487" s="9">
        <f t="shared" si="75"/>
        <v>42063.250208333338</v>
      </c>
      <c r="T1487">
        <f t="shared" si="73"/>
        <v>2015</v>
      </c>
    </row>
    <row r="1488" spans="1:20" ht="43.5" x14ac:dyDescent="0.35">
      <c r="A1488">
        <v>4086</v>
      </c>
      <c r="B1488" s="3" t="s">
        <v>4082</v>
      </c>
      <c r="C1488" s="3" t="s">
        <v>8189</v>
      </c>
      <c r="D1488" s="6">
        <v>1000</v>
      </c>
      <c r="E1488" s="8">
        <v>47</v>
      </c>
      <c r="F1488" t="s">
        <v>8220</v>
      </c>
      <c r="G1488" t="s">
        <v>8223</v>
      </c>
      <c r="H1488" t="s">
        <v>8245</v>
      </c>
      <c r="I1488" s="11">
        <v>1448078400</v>
      </c>
      <c r="J1488">
        <v>1445985299</v>
      </c>
      <c r="K1488" t="b">
        <v>0</v>
      </c>
      <c r="L1488">
        <v>5</v>
      </c>
      <c r="M1488" t="b">
        <v>0</v>
      </c>
      <c r="N1488">
        <f>ROUND(E1488/D1488*100,0)</f>
        <v>5</v>
      </c>
      <c r="O1488">
        <f>IFERROR(ROUND(E1488/L1488,2),0)</f>
        <v>9.4</v>
      </c>
      <c r="P1488" s="12" t="s">
        <v>8266</v>
      </c>
      <c r="Q1488" t="s">
        <v>8268</v>
      </c>
      <c r="R1488" s="9">
        <f t="shared" si="74"/>
        <v>42304.940960648149</v>
      </c>
      <c r="S1488" s="9">
        <f t="shared" si="75"/>
        <v>42329.166666666672</v>
      </c>
      <c r="T1488">
        <f t="shared" si="73"/>
        <v>2015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>ROUND(E1489/D1489*100,0)</f>
        <v>107</v>
      </c>
      <c r="O1489">
        <f>IFERROR(ROUND(E1489/L1489,2),0)</f>
        <v>177.5</v>
      </c>
      <c r="P1489" s="12" t="s">
        <v>8293</v>
      </c>
      <c r="Q1489" t="s">
        <v>8306</v>
      </c>
      <c r="R1489" s="9">
        <f t="shared" si="74"/>
        <v>42769.809965277775</v>
      </c>
      <c r="S1489" s="9">
        <f t="shared" si="75"/>
        <v>42799.809965277775</v>
      </c>
      <c r="T1489">
        <f t="shared" si="73"/>
        <v>2017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>ROUND(E1490/D1490*100,0)</f>
        <v>106</v>
      </c>
      <c r="O1490">
        <f>IFERROR(ROUND(E1490/L1490,2),0)</f>
        <v>96.67</v>
      </c>
      <c r="P1490" s="12" t="s">
        <v>8266</v>
      </c>
      <c r="Q1490" t="s">
        <v>8268</v>
      </c>
      <c r="R1490" s="9">
        <f t="shared" si="74"/>
        <v>41950.859560185185</v>
      </c>
      <c r="S1490" s="9">
        <f t="shared" si="75"/>
        <v>41964.204861111109</v>
      </c>
      <c r="T1490">
        <f t="shared" si="73"/>
        <v>2014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>ROUND(E1491/D1491*100,0)</f>
        <v>206</v>
      </c>
      <c r="O1491">
        <f>IFERROR(ROUND(E1491/L1491,2),0)</f>
        <v>106.2</v>
      </c>
      <c r="P1491" s="12" t="s">
        <v>8293</v>
      </c>
      <c r="Q1491" t="s">
        <v>8295</v>
      </c>
      <c r="R1491" s="9">
        <f t="shared" si="74"/>
        <v>42127.069548611107</v>
      </c>
      <c r="S1491" s="9">
        <f t="shared" si="75"/>
        <v>42157.032638888893</v>
      </c>
      <c r="T1491">
        <f t="shared" si="73"/>
        <v>2015</v>
      </c>
    </row>
    <row r="1492" spans="1:20" ht="29" x14ac:dyDescent="0.35">
      <c r="A1492">
        <v>1075</v>
      </c>
      <c r="B1492" s="3" t="s">
        <v>1076</v>
      </c>
      <c r="C1492" s="3" t="s">
        <v>5185</v>
      </c>
      <c r="D1492" s="6">
        <v>1000</v>
      </c>
      <c r="E1492" s="8">
        <v>45</v>
      </c>
      <c r="F1492" t="s">
        <v>8220</v>
      </c>
      <c r="G1492" t="s">
        <v>8223</v>
      </c>
      <c r="H1492" t="s">
        <v>8245</v>
      </c>
      <c r="I1492" s="11">
        <v>1336340516</v>
      </c>
      <c r="J1492">
        <v>1333748516</v>
      </c>
      <c r="K1492" t="b">
        <v>0</v>
      </c>
      <c r="L1492">
        <v>3</v>
      </c>
      <c r="M1492" t="b">
        <v>0</v>
      </c>
      <c r="N1492">
        <f>ROUND(E1492/D1492*100,0)</f>
        <v>5</v>
      </c>
      <c r="O1492">
        <f>IFERROR(ROUND(E1492/L1492,2),0)</f>
        <v>15</v>
      </c>
      <c r="P1492" s="12" t="s">
        <v>8285</v>
      </c>
      <c r="Q1492" t="s">
        <v>8300</v>
      </c>
      <c r="R1492" s="9">
        <f t="shared" si="74"/>
        <v>41005.904120370367</v>
      </c>
      <c r="S1492" s="9">
        <f t="shared" si="75"/>
        <v>41035.904120370367</v>
      </c>
      <c r="T1492">
        <f t="shared" ref="T1492:T1555" si="76">YEAR(R1492)</f>
        <v>2012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>ROUND(E1493/D1493*100,0)</f>
        <v>106</v>
      </c>
      <c r="O1493">
        <f>IFERROR(ROUND(E1493/L1493,2),0)</f>
        <v>44.14</v>
      </c>
      <c r="P1493" s="12" t="s">
        <v>8266</v>
      </c>
      <c r="Q1493" t="s">
        <v>8268</v>
      </c>
      <c r="R1493" s="9">
        <f t="shared" si="74"/>
        <v>42422.977418981478</v>
      </c>
      <c r="S1493" s="9">
        <f t="shared" si="75"/>
        <v>42444.875</v>
      </c>
      <c r="T1493">
        <f t="shared" si="76"/>
        <v>2016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>ROUND(E1494/D1494*100,0)</f>
        <v>113</v>
      </c>
      <c r="O1494">
        <f>IFERROR(ROUND(E1494/L1494,2),0)</f>
        <v>50.4</v>
      </c>
      <c r="P1494" s="12" t="s">
        <v>8266</v>
      </c>
      <c r="Q1494" t="s">
        <v>8268</v>
      </c>
      <c r="R1494" s="9">
        <f t="shared" si="74"/>
        <v>42458.641724537039</v>
      </c>
      <c r="S1494" s="9">
        <f t="shared" si="75"/>
        <v>42488.641724537039</v>
      </c>
      <c r="T1494">
        <f t="shared" si="76"/>
        <v>2016</v>
      </c>
    </row>
    <row r="1495" spans="1:20" ht="43.5" x14ac:dyDescent="0.35">
      <c r="A1495">
        <v>1428</v>
      </c>
      <c r="B1495" s="3" t="s">
        <v>1429</v>
      </c>
      <c r="C1495" s="3" t="s">
        <v>5538</v>
      </c>
      <c r="D1495" s="6">
        <v>1000</v>
      </c>
      <c r="E1495" s="8">
        <v>45</v>
      </c>
      <c r="F1495" t="s">
        <v>8220</v>
      </c>
      <c r="G1495" t="s">
        <v>8226</v>
      </c>
      <c r="H1495" t="s">
        <v>8248</v>
      </c>
      <c r="I1495" s="11">
        <v>1459584417</v>
      </c>
      <c r="J1495">
        <v>1456996017</v>
      </c>
      <c r="K1495" t="b">
        <v>0</v>
      </c>
      <c r="L1495">
        <v>3</v>
      </c>
      <c r="M1495" t="b">
        <v>0</v>
      </c>
      <c r="N1495">
        <f>ROUND(E1495/D1495*100,0)</f>
        <v>5</v>
      </c>
      <c r="O1495">
        <f>IFERROR(ROUND(E1495/L1495,2),0)</f>
        <v>15</v>
      </c>
      <c r="P1495" s="12" t="s">
        <v>8280</v>
      </c>
      <c r="Q1495" t="s">
        <v>8313</v>
      </c>
      <c r="R1495" s="9">
        <f t="shared" si="74"/>
        <v>42432.379826388889</v>
      </c>
      <c r="S1495" s="9">
        <f t="shared" si="75"/>
        <v>42462.338159722218</v>
      </c>
      <c r="T1495">
        <f t="shared" si="76"/>
        <v>2016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>ROUND(E1496/D1496*100,0)</f>
        <v>127</v>
      </c>
      <c r="O1496">
        <f>IFERROR(ROUND(E1496/L1496,2),0)</f>
        <v>57.65</v>
      </c>
      <c r="P1496" s="12" t="s">
        <v>8290</v>
      </c>
      <c r="Q1496" t="s">
        <v>8291</v>
      </c>
      <c r="R1496" s="9">
        <f t="shared" si="74"/>
        <v>41099.742800925924</v>
      </c>
      <c r="S1496" s="9">
        <f t="shared" si="75"/>
        <v>41115.742800925924</v>
      </c>
      <c r="T1496">
        <f t="shared" si="76"/>
        <v>2012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>ROUND(E1497/D1497*100,0)</f>
        <v>106</v>
      </c>
      <c r="O1497">
        <f>IFERROR(ROUND(E1497/L1497,2),0)</f>
        <v>45.94</v>
      </c>
      <c r="P1497" s="12" t="s">
        <v>8277</v>
      </c>
      <c r="Q1497" t="s">
        <v>8284</v>
      </c>
      <c r="R1497" s="9">
        <f t="shared" si="74"/>
        <v>42103.160578703704</v>
      </c>
      <c r="S1497" s="9">
        <f t="shared" si="75"/>
        <v>42163.160578703704</v>
      </c>
      <c r="T1497">
        <f t="shared" si="76"/>
        <v>2015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>ROUND(E1498/D1498*100,0)</f>
        <v>105</v>
      </c>
      <c r="O1498">
        <f>IFERROR(ROUND(E1498/L1498,2),0)</f>
        <v>47.88</v>
      </c>
      <c r="P1498" s="12" t="s">
        <v>8266</v>
      </c>
      <c r="Q1498" t="s">
        <v>8268</v>
      </c>
      <c r="R1498" s="9">
        <f t="shared" si="74"/>
        <v>42016.938692129625</v>
      </c>
      <c r="S1498" s="9">
        <f t="shared" si="75"/>
        <v>42046.938692129625</v>
      </c>
      <c r="T1498">
        <f t="shared" si="76"/>
        <v>2015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>ROUND(E1499/D1499*100,0)</f>
        <v>158</v>
      </c>
      <c r="O1499">
        <f>IFERROR(ROUND(E1499/L1499,2),0)</f>
        <v>38.99</v>
      </c>
      <c r="P1499" s="12" t="s">
        <v>8277</v>
      </c>
      <c r="Q1499" t="s">
        <v>8284</v>
      </c>
      <c r="R1499" s="9">
        <f t="shared" si="74"/>
        <v>42524.105462962965</v>
      </c>
      <c r="S1499" s="9">
        <f t="shared" si="75"/>
        <v>42551.416666666672</v>
      </c>
      <c r="T1499">
        <f t="shared" si="76"/>
        <v>2016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>ROUND(E1500/D1500*100,0)</f>
        <v>21</v>
      </c>
      <c r="O1500">
        <f>IFERROR(ROUND(E1500/L1500,2),0)</f>
        <v>73.37</v>
      </c>
      <c r="P1500" s="12" t="s">
        <v>8277</v>
      </c>
      <c r="Q1500" t="s">
        <v>8284</v>
      </c>
      <c r="R1500" s="9">
        <f t="shared" si="74"/>
        <v>42381.866284722222</v>
      </c>
      <c r="S1500" s="9">
        <f t="shared" si="75"/>
        <v>42409.833333333328</v>
      </c>
      <c r="T1500">
        <f t="shared" si="76"/>
        <v>2016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>ROUND(E1501/D1501*100,0)</f>
        <v>105</v>
      </c>
      <c r="O1501">
        <f>IFERROR(ROUND(E1501/L1501,2),0)</f>
        <v>58.33</v>
      </c>
      <c r="P1501" s="12" t="s">
        <v>8293</v>
      </c>
      <c r="Q1501" t="s">
        <v>8297</v>
      </c>
      <c r="R1501" s="9">
        <f t="shared" si="74"/>
        <v>40690.823055555556</v>
      </c>
      <c r="S1501" s="9">
        <f t="shared" si="75"/>
        <v>40740.958333333336</v>
      </c>
      <c r="T1501">
        <f t="shared" si="76"/>
        <v>2011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>ROUND(E1502/D1502*100,0)</f>
        <v>105</v>
      </c>
      <c r="O1502">
        <f>IFERROR(ROUND(E1502/L1502,2),0)</f>
        <v>80.72</v>
      </c>
      <c r="P1502" s="12" t="s">
        <v>8266</v>
      </c>
      <c r="Q1502" t="s">
        <v>8268</v>
      </c>
      <c r="R1502" s="9">
        <f t="shared" si="74"/>
        <v>42545.774189814809</v>
      </c>
      <c r="S1502" s="9">
        <f t="shared" si="75"/>
        <v>42605.774189814809</v>
      </c>
      <c r="T1502">
        <f t="shared" si="76"/>
        <v>2016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>ROUND(E1503/D1503*100,0)</f>
        <v>112</v>
      </c>
      <c r="O1503">
        <f>IFERROR(ROUND(E1503/L1503,2),0)</f>
        <v>39.81</v>
      </c>
      <c r="P1503" s="12" t="s">
        <v>8266</v>
      </c>
      <c r="Q1503" t="s">
        <v>8268</v>
      </c>
      <c r="R1503" s="9">
        <f t="shared" si="74"/>
        <v>42156.510393518518</v>
      </c>
      <c r="S1503" s="9">
        <f t="shared" si="75"/>
        <v>42186.510393518518</v>
      </c>
      <c r="T1503">
        <f t="shared" si="76"/>
        <v>2015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>ROUND(E1504/D1504*100,0)</f>
        <v>105</v>
      </c>
      <c r="O1504">
        <f>IFERROR(ROUND(E1504/L1504,2),0)</f>
        <v>48.98</v>
      </c>
      <c r="P1504" s="12" t="s">
        <v>8266</v>
      </c>
      <c r="Q1504" t="s">
        <v>8267</v>
      </c>
      <c r="R1504" s="9">
        <f t="shared" si="74"/>
        <v>42622.767476851848</v>
      </c>
      <c r="S1504" s="9">
        <f t="shared" si="75"/>
        <v>42652.767476851848</v>
      </c>
      <c r="T1504">
        <f t="shared" si="76"/>
        <v>2016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>ROUND(E1505/D1505*100,0)</f>
        <v>104</v>
      </c>
      <c r="O1505">
        <f>IFERROR(ROUND(E1505/L1505,2),0)</f>
        <v>111.89</v>
      </c>
      <c r="P1505" s="12" t="s">
        <v>8266</v>
      </c>
      <c r="Q1505" t="s">
        <v>8268</v>
      </c>
      <c r="R1505" s="9">
        <f t="shared" si="74"/>
        <v>41937.95344907407</v>
      </c>
      <c r="S1505" s="9">
        <f t="shared" si="75"/>
        <v>41972.995115740734</v>
      </c>
      <c r="T1505">
        <f t="shared" si="76"/>
        <v>2014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>ROUND(E1506/D1506*100,0)</f>
        <v>104</v>
      </c>
      <c r="O1506">
        <f>IFERROR(ROUND(E1506/L1506,2),0)</f>
        <v>46.07</v>
      </c>
      <c r="P1506" s="12" t="s">
        <v>8293</v>
      </c>
      <c r="Q1506" t="s">
        <v>8297</v>
      </c>
      <c r="R1506" s="9">
        <f t="shared" si="74"/>
        <v>40007.704247685186</v>
      </c>
      <c r="S1506" s="9">
        <f t="shared" si="75"/>
        <v>40057.166666666664</v>
      </c>
      <c r="T1506">
        <f t="shared" si="76"/>
        <v>2009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>ROUND(E1507/D1507*100,0)</f>
        <v>31</v>
      </c>
      <c r="O1507">
        <f>IFERROR(ROUND(E1507/L1507,2),0)</f>
        <v>80.13</v>
      </c>
      <c r="P1507" s="12" t="s">
        <v>8293</v>
      </c>
      <c r="Q1507" t="s">
        <v>8296</v>
      </c>
      <c r="R1507" s="9">
        <f t="shared" si="74"/>
        <v>42802.046817129631</v>
      </c>
      <c r="S1507" s="9">
        <f t="shared" si="75"/>
        <v>42835.84375</v>
      </c>
      <c r="T1507">
        <f t="shared" si="76"/>
        <v>2017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>ROUND(E1508/D1508*100,0)</f>
        <v>260</v>
      </c>
      <c r="O1508">
        <f>IFERROR(ROUND(E1508/L1508,2),0)</f>
        <v>34.69</v>
      </c>
      <c r="P1508" s="12" t="s">
        <v>8282</v>
      </c>
      <c r="Q1508" t="s">
        <v>8283</v>
      </c>
      <c r="R1508" s="9">
        <f t="shared" si="74"/>
        <v>42627.253263888888</v>
      </c>
      <c r="S1508" s="9">
        <f t="shared" si="75"/>
        <v>42657.253263888888</v>
      </c>
      <c r="T1508">
        <f t="shared" si="76"/>
        <v>2016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>ROUND(E1509/D1509*100,0)</f>
        <v>125</v>
      </c>
      <c r="O1509">
        <f>IFERROR(ROUND(E1509/L1509,2),0)</f>
        <v>37.14</v>
      </c>
      <c r="P1509" s="12" t="s">
        <v>8266</v>
      </c>
      <c r="Q1509" t="s">
        <v>8268</v>
      </c>
      <c r="R1509" s="9">
        <f t="shared" si="74"/>
        <v>42270.582141203704</v>
      </c>
      <c r="S1509" s="9">
        <f t="shared" si="75"/>
        <v>42301.895138888889</v>
      </c>
      <c r="T1509">
        <f t="shared" si="76"/>
        <v>2015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>ROUND(E1510/D1510*100,0)</f>
        <v>125</v>
      </c>
      <c r="O1510">
        <f>IFERROR(ROUND(E1510/L1510,2),0)</f>
        <v>69.33</v>
      </c>
      <c r="P1510" s="12" t="s">
        <v>8266</v>
      </c>
      <c r="Q1510" t="s">
        <v>8268</v>
      </c>
      <c r="R1510" s="9">
        <f t="shared" si="74"/>
        <v>42052.949814814812</v>
      </c>
      <c r="S1510" s="9">
        <f t="shared" si="75"/>
        <v>42082.908148148148</v>
      </c>
      <c r="T1510">
        <f t="shared" si="76"/>
        <v>2015</v>
      </c>
    </row>
    <row r="1511" spans="1:20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>ROUND(E1511/D1511*100,0)</f>
        <v>124</v>
      </c>
      <c r="O1511">
        <f>IFERROR(ROUND(E1511/L1511,2),0)</f>
        <v>50.9</v>
      </c>
      <c r="P1511" s="12" t="s">
        <v>8266</v>
      </c>
      <c r="Q1511" t="s">
        <v>8268</v>
      </c>
      <c r="R1511" s="9">
        <f t="shared" si="74"/>
        <v>41772.105937500004</v>
      </c>
      <c r="S1511" s="9">
        <f t="shared" si="75"/>
        <v>41803.916666666664</v>
      </c>
      <c r="T1511">
        <f t="shared" si="76"/>
        <v>2014</v>
      </c>
    </row>
    <row r="1512" spans="1:20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1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>ROUND(E1512/D1512*100,0)</f>
        <v>104</v>
      </c>
      <c r="O1512">
        <f>IFERROR(ROUND(E1512/L1512,2),0)</f>
        <v>70.569999999999993</v>
      </c>
      <c r="P1512" s="12" t="s">
        <v>8266</v>
      </c>
      <c r="Q1512" t="s">
        <v>8268</v>
      </c>
      <c r="R1512" s="9">
        <f t="shared" si="74"/>
        <v>42675.832465277781</v>
      </c>
      <c r="S1512" s="9">
        <f t="shared" si="75"/>
        <v>42705.332638888889</v>
      </c>
      <c r="T1512">
        <f t="shared" si="76"/>
        <v>2016</v>
      </c>
    </row>
    <row r="1513" spans="1:20" ht="43.5" x14ac:dyDescent="0.3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 s="11">
        <v>1423838916</v>
      </c>
      <c r="J1513">
        <v>1418654916</v>
      </c>
      <c r="K1513" t="b">
        <v>0</v>
      </c>
      <c r="L1513">
        <v>78</v>
      </c>
      <c r="M1513" t="b">
        <v>1</v>
      </c>
      <c r="N1513">
        <f>ROUND(E1513/D1513*100,0)</f>
        <v>155</v>
      </c>
      <c r="O1513">
        <f>IFERROR(ROUND(E1513/L1513,2),0)</f>
        <v>39.74</v>
      </c>
      <c r="P1513" s="12" t="s">
        <v>8266</v>
      </c>
      <c r="Q1513" t="s">
        <v>8268</v>
      </c>
      <c r="R1513" s="9">
        <f t="shared" si="74"/>
        <v>41988.617083333331</v>
      </c>
      <c r="S1513" s="9">
        <f t="shared" si="75"/>
        <v>42048.617083333331</v>
      </c>
      <c r="T1513">
        <f t="shared" si="76"/>
        <v>2014</v>
      </c>
    </row>
    <row r="1514" spans="1:20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1">
        <v>1326436488</v>
      </c>
      <c r="J1514">
        <v>1321252488</v>
      </c>
      <c r="K1514" t="b">
        <v>0</v>
      </c>
      <c r="L1514">
        <v>35</v>
      </c>
      <c r="M1514" t="b">
        <v>1</v>
      </c>
      <c r="N1514">
        <f>ROUND(E1514/D1514*100,0)</f>
        <v>103</v>
      </c>
      <c r="O1514">
        <f>IFERROR(ROUND(E1514/L1514,2),0)</f>
        <v>88.57</v>
      </c>
      <c r="P1514" s="12" t="s">
        <v>8290</v>
      </c>
      <c r="Q1514" t="s">
        <v>8308</v>
      </c>
      <c r="R1514" s="9">
        <f t="shared" si="74"/>
        <v>40861.27416666667</v>
      </c>
      <c r="S1514" s="9">
        <f t="shared" si="75"/>
        <v>40921.27416666667</v>
      </c>
      <c r="T1514">
        <f t="shared" si="76"/>
        <v>2011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>ROUND(E1515/D1515*100,0)</f>
        <v>103</v>
      </c>
      <c r="O1515">
        <f>IFERROR(ROUND(E1515/L1515,2),0)</f>
        <v>60.78</v>
      </c>
      <c r="P1515" s="12" t="s">
        <v>8266</v>
      </c>
      <c r="Q1515" t="s">
        <v>8268</v>
      </c>
      <c r="R1515" s="9">
        <f t="shared" si="74"/>
        <v>42312.792662037042</v>
      </c>
      <c r="S1515" s="9">
        <f t="shared" si="75"/>
        <v>42342.792662037042</v>
      </c>
      <c r="T1515">
        <f t="shared" si="76"/>
        <v>2015</v>
      </c>
    </row>
    <row r="1516" spans="1:20" ht="43.5" x14ac:dyDescent="0.3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 s="11">
        <v>1471622450</v>
      </c>
      <c r="J1516">
        <v>1467734450</v>
      </c>
      <c r="K1516" t="b">
        <v>0</v>
      </c>
      <c r="L1516">
        <v>24</v>
      </c>
      <c r="M1516" t="b">
        <v>0</v>
      </c>
      <c r="N1516">
        <f>ROUND(E1516/D1516*100,0)</f>
        <v>16</v>
      </c>
      <c r="O1516">
        <f>IFERROR(ROUND(E1516/L1516,2),0)</f>
        <v>129.16999999999999</v>
      </c>
      <c r="P1516" s="12" t="s">
        <v>8277</v>
      </c>
      <c r="Q1516" t="s">
        <v>8279</v>
      </c>
      <c r="R1516" s="9">
        <f t="shared" si="74"/>
        <v>42556.667245370365</v>
      </c>
      <c r="S1516" s="9">
        <f t="shared" si="75"/>
        <v>42601.667245370365</v>
      </c>
      <c r="T1516">
        <f t="shared" si="76"/>
        <v>2016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>ROUND(E1517/D1517*100,0)</f>
        <v>103</v>
      </c>
      <c r="O1517">
        <f>IFERROR(ROUND(E1517/L1517,2),0)</f>
        <v>53.36</v>
      </c>
      <c r="P1517" s="12" t="s">
        <v>8266</v>
      </c>
      <c r="Q1517" t="s">
        <v>8268</v>
      </c>
      <c r="R1517" s="9">
        <f t="shared" si="74"/>
        <v>42173.970127314817</v>
      </c>
      <c r="S1517" s="9">
        <f t="shared" si="75"/>
        <v>42203.970127314817</v>
      </c>
      <c r="T1517">
        <f t="shared" si="76"/>
        <v>2015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>ROUND(E1518/D1518*100,0)</f>
        <v>103</v>
      </c>
      <c r="O1518">
        <f>IFERROR(ROUND(E1518/L1518,2),0)</f>
        <v>39.54</v>
      </c>
      <c r="P1518" s="12" t="s">
        <v>8266</v>
      </c>
      <c r="Q1518" t="s">
        <v>8268</v>
      </c>
      <c r="R1518" s="9">
        <f t="shared" si="74"/>
        <v>41921.375532407408</v>
      </c>
      <c r="S1518" s="9">
        <f t="shared" si="75"/>
        <v>41951.417199074072</v>
      </c>
      <c r="T1518">
        <f t="shared" si="76"/>
        <v>2014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>ROUND(E1519/D1519*100,0)</f>
        <v>119</v>
      </c>
      <c r="O1519">
        <f>IFERROR(ROUND(E1519/L1519,2),0)</f>
        <v>49.69</v>
      </c>
      <c r="P1519" s="12" t="s">
        <v>8266</v>
      </c>
      <c r="Q1519" t="s">
        <v>8268</v>
      </c>
      <c r="R1519" s="9">
        <f t="shared" si="74"/>
        <v>42050.008368055554</v>
      </c>
      <c r="S1519" s="9">
        <f t="shared" si="75"/>
        <v>42076.290972222225</v>
      </c>
      <c r="T1519">
        <f t="shared" si="76"/>
        <v>2015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>ROUND(E1520/D1520*100,0)</f>
        <v>103</v>
      </c>
      <c r="O1520">
        <f>IFERROR(ROUND(E1520/L1520,2),0)</f>
        <v>66.959999999999994</v>
      </c>
      <c r="P1520" s="12" t="s">
        <v>8266</v>
      </c>
      <c r="Q1520" t="s">
        <v>8268</v>
      </c>
      <c r="R1520" s="9">
        <f t="shared" si="74"/>
        <v>42125.772812499999</v>
      </c>
      <c r="S1520" s="9">
        <f t="shared" si="75"/>
        <v>42155.772812499999</v>
      </c>
      <c r="T1520">
        <f t="shared" si="76"/>
        <v>2015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>ROUND(E1521/D1521*100,0)</f>
        <v>103</v>
      </c>
      <c r="O1521">
        <f>IFERROR(ROUND(E1521/L1521,2),0)</f>
        <v>39.49</v>
      </c>
      <c r="P1521" s="12" t="s">
        <v>8266</v>
      </c>
      <c r="Q1521" t="s">
        <v>8268</v>
      </c>
      <c r="R1521" s="9">
        <f t="shared" si="74"/>
        <v>42157.652511574073</v>
      </c>
      <c r="S1521" s="9">
        <f t="shared" si="75"/>
        <v>42187.652511574073</v>
      </c>
      <c r="T1521">
        <f t="shared" si="76"/>
        <v>2015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>ROUND(E1522/D1522*100,0)</f>
        <v>123</v>
      </c>
      <c r="O1522">
        <f>IFERROR(ROUND(E1522/L1522,2),0)</f>
        <v>25.35</v>
      </c>
      <c r="P1522" s="12" t="s">
        <v>8280</v>
      </c>
      <c r="Q1522" t="s">
        <v>8299</v>
      </c>
      <c r="R1522" s="9">
        <f t="shared" si="74"/>
        <v>41213.254687499997</v>
      </c>
      <c r="S1522" s="9">
        <f t="shared" si="75"/>
        <v>41243.416666666664</v>
      </c>
      <c r="T1522">
        <f t="shared" si="76"/>
        <v>2012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>ROUND(E1523/D1523*100,0)</f>
        <v>153</v>
      </c>
      <c r="O1523">
        <f>IFERROR(ROUND(E1523/L1523,2),0)</f>
        <v>57.77</v>
      </c>
      <c r="P1523" s="12" t="s">
        <v>8285</v>
      </c>
      <c r="Q1523" t="s">
        <v>8286</v>
      </c>
      <c r="R1523" s="9">
        <f t="shared" si="74"/>
        <v>42773.005243055552</v>
      </c>
      <c r="S1523" s="9">
        <f t="shared" si="75"/>
        <v>42787.005243055552</v>
      </c>
      <c r="T1523">
        <f t="shared" si="76"/>
        <v>2017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>ROUND(E1524/D1524*100,0)</f>
        <v>102</v>
      </c>
      <c r="O1524">
        <f>IFERROR(ROUND(E1524/L1524,2),0)</f>
        <v>235.46</v>
      </c>
      <c r="P1524" s="12" t="s">
        <v>8266</v>
      </c>
      <c r="Q1524" t="s">
        <v>8268</v>
      </c>
      <c r="R1524" s="9">
        <f t="shared" si="74"/>
        <v>42055.277199074073</v>
      </c>
      <c r="S1524" s="9">
        <f t="shared" si="75"/>
        <v>42082.610416666663</v>
      </c>
      <c r="T1524">
        <f t="shared" si="76"/>
        <v>2015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>ROUND(E1525/D1525*100,0)</f>
        <v>122</v>
      </c>
      <c r="O1525">
        <f>IFERROR(ROUND(E1525/L1525,2),0)</f>
        <v>34.380000000000003</v>
      </c>
      <c r="P1525" s="12" t="s">
        <v>8293</v>
      </c>
      <c r="Q1525" t="s">
        <v>8303</v>
      </c>
      <c r="R1525" s="9">
        <f t="shared" si="74"/>
        <v>40939.761782407404</v>
      </c>
      <c r="S1525" s="9">
        <f t="shared" si="75"/>
        <v>40984.165972222225</v>
      </c>
      <c r="T1525">
        <f t="shared" si="76"/>
        <v>2012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>ROUND(E1526/D1526*100,0)</f>
        <v>31</v>
      </c>
      <c r="O1526">
        <f>IFERROR(ROUND(E1526/L1526,2),0)</f>
        <v>191.25</v>
      </c>
      <c r="P1526" s="12" t="s">
        <v>8277</v>
      </c>
      <c r="Q1526" t="s">
        <v>8279</v>
      </c>
      <c r="R1526" s="9">
        <f t="shared" si="74"/>
        <v>41955.002488425926</v>
      </c>
      <c r="S1526" s="9">
        <f t="shared" si="75"/>
        <v>42005.002488425926</v>
      </c>
      <c r="T1526">
        <f t="shared" si="76"/>
        <v>2014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>ROUND(E1527/D1527*100,0)</f>
        <v>102</v>
      </c>
      <c r="O1527">
        <f>IFERROR(ROUND(E1527/L1527,2),0)</f>
        <v>55.6</v>
      </c>
      <c r="P1527" s="12" t="s">
        <v>8266</v>
      </c>
      <c r="Q1527" t="s">
        <v>8268</v>
      </c>
      <c r="R1527" s="9">
        <f t="shared" si="74"/>
        <v>42270.7269212963</v>
      </c>
      <c r="S1527" s="9">
        <f t="shared" si="75"/>
        <v>42306.167361111111</v>
      </c>
      <c r="T1527">
        <f t="shared" si="76"/>
        <v>2015</v>
      </c>
    </row>
    <row r="1528" spans="1:20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1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>ROUND(E1528/D1528*100,0)</f>
        <v>109</v>
      </c>
      <c r="O1528">
        <f>IFERROR(ROUND(E1528/L1528,2),0)</f>
        <v>160.79</v>
      </c>
      <c r="P1528" s="12" t="s">
        <v>8293</v>
      </c>
      <c r="Q1528" t="s">
        <v>8297</v>
      </c>
      <c r="R1528" s="9">
        <f t="shared" si="74"/>
        <v>42087.803310185183</v>
      </c>
      <c r="S1528" s="9">
        <f t="shared" si="75"/>
        <v>42121.716666666667</v>
      </c>
      <c r="T1528">
        <f t="shared" si="76"/>
        <v>2015</v>
      </c>
    </row>
    <row r="1529" spans="1:20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1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>ROUND(E1529/D1529*100,0)</f>
        <v>102</v>
      </c>
      <c r="O1529">
        <f>IFERROR(ROUND(E1529/L1529,2),0)</f>
        <v>33.94</v>
      </c>
      <c r="P1529" s="12" t="s">
        <v>8266</v>
      </c>
      <c r="Q1529" t="s">
        <v>8268</v>
      </c>
      <c r="R1529" s="9">
        <f t="shared" si="74"/>
        <v>42192.64707175926</v>
      </c>
      <c r="S1529" s="9">
        <f t="shared" si="75"/>
        <v>42222.64707175926</v>
      </c>
      <c r="T1529">
        <f t="shared" si="76"/>
        <v>2015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>ROUND(E1530/D1530*100,0)</f>
        <v>102</v>
      </c>
      <c r="O1530">
        <f>IFERROR(ROUND(E1530/L1530,2),0)</f>
        <v>203.2</v>
      </c>
      <c r="P1530" s="12" t="s">
        <v>8266</v>
      </c>
      <c r="Q1530" t="s">
        <v>8268</v>
      </c>
      <c r="R1530" s="9">
        <f t="shared" si="74"/>
        <v>42380.884872685187</v>
      </c>
      <c r="S1530" s="9">
        <f t="shared" si="75"/>
        <v>42398.249305555553</v>
      </c>
      <c r="T1530">
        <f t="shared" si="76"/>
        <v>2016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>ROUND(E1531/D1531*100,0)</f>
        <v>102</v>
      </c>
      <c r="O1531">
        <f>IFERROR(ROUND(E1531/L1531,2),0)</f>
        <v>53.44</v>
      </c>
      <c r="P1531" s="12" t="s">
        <v>8266</v>
      </c>
      <c r="Q1531" t="s">
        <v>8268</v>
      </c>
      <c r="R1531" s="9">
        <f t="shared" si="74"/>
        <v>41878.946574074071</v>
      </c>
      <c r="S1531" s="9">
        <f t="shared" si="75"/>
        <v>41908.946574074071</v>
      </c>
      <c r="T1531">
        <f t="shared" si="76"/>
        <v>2014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1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>ROUND(E1532/D1532*100,0)</f>
        <v>122</v>
      </c>
      <c r="O1532">
        <f>IFERROR(ROUND(E1532/L1532,2),0)</f>
        <v>49.11</v>
      </c>
      <c r="P1532" s="12" t="s">
        <v>8293</v>
      </c>
      <c r="Q1532" t="s">
        <v>8297</v>
      </c>
      <c r="R1532" s="9">
        <f t="shared" si="74"/>
        <v>41730.998402777775</v>
      </c>
      <c r="S1532" s="9">
        <f t="shared" si="75"/>
        <v>41760.998402777775</v>
      </c>
      <c r="T1532">
        <f t="shared" si="76"/>
        <v>2014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>ROUND(E1533/D1533*100,0)</f>
        <v>102</v>
      </c>
      <c r="O1533">
        <f>IFERROR(ROUND(E1533/L1533,2),0)</f>
        <v>105</v>
      </c>
      <c r="P1533" s="12" t="s">
        <v>8266</v>
      </c>
      <c r="Q1533" t="s">
        <v>8268</v>
      </c>
      <c r="R1533" s="9">
        <f t="shared" si="74"/>
        <v>41829.734259259261</v>
      </c>
      <c r="S1533" s="9">
        <f t="shared" si="75"/>
        <v>41874.734259259261</v>
      </c>
      <c r="T1533">
        <f t="shared" si="76"/>
        <v>2014</v>
      </c>
    </row>
    <row r="1534" spans="1:20" ht="58" x14ac:dyDescent="0.35">
      <c r="A1534">
        <v>1182</v>
      </c>
      <c r="B1534" s="3" t="s">
        <v>1183</v>
      </c>
      <c r="C1534" s="3" t="s">
        <v>5292</v>
      </c>
      <c r="D1534" s="6">
        <v>1000</v>
      </c>
      <c r="E1534" s="8">
        <v>42</v>
      </c>
      <c r="F1534" t="s">
        <v>8220</v>
      </c>
      <c r="G1534" t="s">
        <v>8223</v>
      </c>
      <c r="H1534" t="s">
        <v>8245</v>
      </c>
      <c r="I1534" s="11">
        <v>1484239320</v>
      </c>
      <c r="J1534">
        <v>1482609088</v>
      </c>
      <c r="K1534" t="b">
        <v>0</v>
      </c>
      <c r="L1534">
        <v>4</v>
      </c>
      <c r="M1534" t="b">
        <v>0</v>
      </c>
      <c r="N1534">
        <f>ROUND(E1534/D1534*100,0)</f>
        <v>4</v>
      </c>
      <c r="O1534">
        <f>IFERROR(ROUND(E1534/L1534,2),0)</f>
        <v>10.5</v>
      </c>
      <c r="P1534" s="12" t="s">
        <v>8288</v>
      </c>
      <c r="Q1534" t="s">
        <v>8310</v>
      </c>
      <c r="R1534" s="9">
        <f t="shared" si="74"/>
        <v>42728.827407407407</v>
      </c>
      <c r="S1534" s="9">
        <f t="shared" si="75"/>
        <v>42747.695833333331</v>
      </c>
      <c r="T1534">
        <f t="shared" si="76"/>
        <v>2016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>ROUND(E1535/D1535*100,0)</f>
        <v>108</v>
      </c>
      <c r="O1535">
        <f>IFERROR(ROUND(E1535/L1535,2),0)</f>
        <v>55.2</v>
      </c>
      <c r="P1535" s="12" t="s">
        <v>8290</v>
      </c>
      <c r="Q1535" t="s">
        <v>8291</v>
      </c>
      <c r="R1535" s="9">
        <f t="shared" si="74"/>
        <v>41674.08494212963</v>
      </c>
      <c r="S1535" s="9">
        <f t="shared" si="75"/>
        <v>41704.08494212963</v>
      </c>
      <c r="T1535">
        <f t="shared" si="76"/>
        <v>2014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>ROUND(E1536/D1536*100,0)</f>
        <v>101</v>
      </c>
      <c r="O1536">
        <f>IFERROR(ROUND(E1536/L1536,2),0)</f>
        <v>97.9</v>
      </c>
      <c r="P1536" s="12" t="s">
        <v>8290</v>
      </c>
      <c r="Q1536" t="s">
        <v>8291</v>
      </c>
      <c r="R1536" s="9">
        <f t="shared" si="74"/>
        <v>42047.128564814819</v>
      </c>
      <c r="S1536" s="9">
        <f t="shared" si="75"/>
        <v>42077.086898148147</v>
      </c>
      <c r="T1536">
        <f t="shared" si="76"/>
        <v>2015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>ROUND(E1537/D1537*100,0)</f>
        <v>101</v>
      </c>
      <c r="O1537">
        <f>IFERROR(ROUND(E1537/L1537,2),0)</f>
        <v>126.46</v>
      </c>
      <c r="P1537" s="12" t="s">
        <v>8266</v>
      </c>
      <c r="Q1537" t="s">
        <v>8268</v>
      </c>
      <c r="R1537" s="9">
        <f t="shared" si="74"/>
        <v>42056.013124999998</v>
      </c>
      <c r="S1537" s="9">
        <f t="shared" si="75"/>
        <v>42075.166666666672</v>
      </c>
      <c r="T1537">
        <f t="shared" si="76"/>
        <v>2015</v>
      </c>
    </row>
    <row r="1538" spans="1:20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>ROUND(E1538/D1538*100,0)</f>
        <v>101</v>
      </c>
      <c r="O1538">
        <f>IFERROR(ROUND(E1538/L1538,2),0)</f>
        <v>178.53</v>
      </c>
      <c r="P1538" s="12" t="s">
        <v>8266</v>
      </c>
      <c r="Q1538" t="s">
        <v>8267</v>
      </c>
      <c r="R1538" s="9">
        <f t="shared" si="74"/>
        <v>42398.849259259259</v>
      </c>
      <c r="S1538" s="9">
        <f t="shared" si="75"/>
        <v>42430.249305555553</v>
      </c>
      <c r="T1538">
        <f t="shared" si="76"/>
        <v>2016</v>
      </c>
    </row>
    <row r="1539" spans="1:20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>ROUND(E1539/D1539*100,0)</f>
        <v>101</v>
      </c>
      <c r="O1539">
        <f>IFERROR(ROUND(E1539/L1539,2),0)</f>
        <v>116.73</v>
      </c>
      <c r="P1539" s="12" t="s">
        <v>8266</v>
      </c>
      <c r="Q1539" t="s">
        <v>8267</v>
      </c>
      <c r="R1539" s="9">
        <f t="shared" ref="R1539:R1602" si="77">(((J1539/60)/60)/24)+DATE(1970,1,1)</f>
        <v>42360.212025462963</v>
      </c>
      <c r="S1539" s="9">
        <f t="shared" ref="S1539:S1602" si="78">(((I1539/60)/60)/24)+DATE(1970,1,1)</f>
        <v>42390.212025462963</v>
      </c>
      <c r="T1539">
        <f t="shared" si="76"/>
        <v>2015</v>
      </c>
    </row>
    <row r="1540" spans="1:20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>ROUND(E1540/D1540*100,0)</f>
        <v>101</v>
      </c>
      <c r="O1540">
        <f>IFERROR(ROUND(E1540/L1540,2),0)</f>
        <v>131.91</v>
      </c>
      <c r="P1540" s="12" t="s">
        <v>8266</v>
      </c>
      <c r="Q1540" t="s">
        <v>8268</v>
      </c>
      <c r="R1540" s="9">
        <f t="shared" si="77"/>
        <v>41862.864675925928</v>
      </c>
      <c r="S1540" s="9">
        <f t="shared" si="78"/>
        <v>41876.864675925928</v>
      </c>
      <c r="T1540">
        <f t="shared" si="76"/>
        <v>2014</v>
      </c>
    </row>
    <row r="1541" spans="1:20" ht="58" x14ac:dyDescent="0.3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 s="11">
        <v>1440003820</v>
      </c>
      <c r="J1541">
        <v>1437411820</v>
      </c>
      <c r="K1541" t="b">
        <v>0</v>
      </c>
      <c r="L1541">
        <v>36</v>
      </c>
      <c r="M1541" t="b">
        <v>1</v>
      </c>
      <c r="N1541">
        <f>ROUND(E1541/D1541*100,0)</f>
        <v>101</v>
      </c>
      <c r="O1541">
        <f>IFERROR(ROUND(E1541/L1541,2),0)</f>
        <v>84.17</v>
      </c>
      <c r="P1541" s="12" t="s">
        <v>8266</v>
      </c>
      <c r="Q1541" t="s">
        <v>8268</v>
      </c>
      <c r="R1541" s="9">
        <f t="shared" si="77"/>
        <v>42205.710879629631</v>
      </c>
      <c r="S1541" s="9">
        <f t="shared" si="78"/>
        <v>42235.710879629631</v>
      </c>
      <c r="T1541">
        <f t="shared" si="76"/>
        <v>2015</v>
      </c>
    </row>
    <row r="1542" spans="1:20" x14ac:dyDescent="0.3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1">
        <v>1426864032</v>
      </c>
      <c r="J1542">
        <v>1424275632</v>
      </c>
      <c r="K1542" t="b">
        <v>0</v>
      </c>
      <c r="L1542">
        <v>47</v>
      </c>
      <c r="M1542" t="b">
        <v>1</v>
      </c>
      <c r="N1542">
        <f>ROUND(E1542/D1542*100,0)</f>
        <v>101</v>
      </c>
      <c r="O1542">
        <f>IFERROR(ROUND(E1542/L1542,2),0)</f>
        <v>64.47</v>
      </c>
      <c r="P1542" s="12" t="s">
        <v>8266</v>
      </c>
      <c r="Q1542" t="s">
        <v>8268</v>
      </c>
      <c r="R1542" s="9">
        <f t="shared" si="77"/>
        <v>42053.671666666662</v>
      </c>
      <c r="S1542" s="9">
        <f t="shared" si="78"/>
        <v>42083.630000000005</v>
      </c>
      <c r="T1542">
        <f t="shared" si="76"/>
        <v>2015</v>
      </c>
    </row>
    <row r="1543" spans="1:20" ht="58" x14ac:dyDescent="0.35">
      <c r="A1543">
        <v>3106</v>
      </c>
      <c r="B1543" s="3" t="s">
        <v>3106</v>
      </c>
      <c r="C1543" s="3" t="s">
        <v>7216</v>
      </c>
      <c r="D1543" s="6">
        <v>1000</v>
      </c>
      <c r="E1543" s="8">
        <v>41</v>
      </c>
      <c r="F1543" t="s">
        <v>8220</v>
      </c>
      <c r="G1543" t="s">
        <v>8224</v>
      </c>
      <c r="H1543" t="s">
        <v>8246</v>
      </c>
      <c r="I1543" s="11">
        <v>1442440800</v>
      </c>
      <c r="J1543">
        <v>1440497876</v>
      </c>
      <c r="K1543" t="b">
        <v>0</v>
      </c>
      <c r="L1543">
        <v>4</v>
      </c>
      <c r="M1543" t="b">
        <v>0</v>
      </c>
      <c r="N1543">
        <f>ROUND(E1543/D1543*100,0)</f>
        <v>4</v>
      </c>
      <c r="O1543">
        <f>IFERROR(ROUND(E1543/L1543,2),0)</f>
        <v>10.25</v>
      </c>
      <c r="P1543" s="12" t="s">
        <v>8266</v>
      </c>
      <c r="Q1543" t="s">
        <v>8267</v>
      </c>
      <c r="R1543" s="9">
        <f t="shared" si="77"/>
        <v>42241.429120370376</v>
      </c>
      <c r="S1543" s="9">
        <f t="shared" si="78"/>
        <v>42263.916666666672</v>
      </c>
      <c r="T1543">
        <f t="shared" si="76"/>
        <v>2015</v>
      </c>
    </row>
    <row r="1544" spans="1:20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>ROUND(E1544/D1544*100,0)</f>
        <v>101</v>
      </c>
      <c r="O1544">
        <f>IFERROR(ROUND(E1544/L1544,2),0)</f>
        <v>63.03</v>
      </c>
      <c r="P1544" s="12" t="s">
        <v>8293</v>
      </c>
      <c r="Q1544" t="s">
        <v>8297</v>
      </c>
      <c r="R1544" s="9">
        <f t="shared" si="77"/>
        <v>40978.125046296293</v>
      </c>
      <c r="S1544" s="9">
        <f t="shared" si="78"/>
        <v>41038.083379629628</v>
      </c>
      <c r="T1544">
        <f t="shared" si="76"/>
        <v>2012</v>
      </c>
    </row>
    <row r="1545" spans="1:20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>ROUND(E1545/D1545*100,0)</f>
        <v>121</v>
      </c>
      <c r="O1545">
        <f>IFERROR(ROUND(E1545/L1545,2),0)</f>
        <v>79.53</v>
      </c>
      <c r="P1545" s="12" t="s">
        <v>8293</v>
      </c>
      <c r="Q1545" t="s">
        <v>8297</v>
      </c>
      <c r="R1545" s="9">
        <f t="shared" si="77"/>
        <v>42094.236481481479</v>
      </c>
      <c r="S1545" s="9">
        <f t="shared" si="78"/>
        <v>42115.236481481479</v>
      </c>
      <c r="T1545">
        <f t="shared" si="76"/>
        <v>2015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>ROUND(E1546/D1546*100,0)</f>
        <v>101</v>
      </c>
      <c r="O1546">
        <f>IFERROR(ROUND(E1546/L1546,2),0)</f>
        <v>143.66999999999999</v>
      </c>
      <c r="P1546" s="12" t="s">
        <v>8277</v>
      </c>
      <c r="Q1546" t="s">
        <v>8279</v>
      </c>
      <c r="R1546" s="9">
        <f t="shared" si="77"/>
        <v>42209.593692129631</v>
      </c>
      <c r="S1546" s="9">
        <f t="shared" si="78"/>
        <v>42239.593692129631</v>
      </c>
      <c r="T1546">
        <f t="shared" si="76"/>
        <v>2015</v>
      </c>
    </row>
    <row r="1547" spans="1:20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>ROUND(E1547/D1547*100,0)</f>
        <v>101</v>
      </c>
      <c r="O1547">
        <f>IFERROR(ROUND(E1547/L1547,2),0)</f>
        <v>88.74</v>
      </c>
      <c r="P1547" s="12" t="s">
        <v>8266</v>
      </c>
      <c r="Q1547" t="s">
        <v>8268</v>
      </c>
      <c r="R1547" s="9">
        <f t="shared" si="77"/>
        <v>42754.693842592591</v>
      </c>
      <c r="S1547" s="9">
        <f t="shared" si="78"/>
        <v>42782.958333333328</v>
      </c>
      <c r="T1547">
        <f t="shared" si="76"/>
        <v>2017</v>
      </c>
    </row>
    <row r="1548" spans="1:20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>ROUND(E1548/D1548*100,0)</f>
        <v>108</v>
      </c>
      <c r="O1548">
        <f>IFERROR(ROUND(E1548/L1548,2),0)</f>
        <v>86.16</v>
      </c>
      <c r="P1548" s="12" t="s">
        <v>8290</v>
      </c>
      <c r="Q1548" t="s">
        <v>8291</v>
      </c>
      <c r="R1548" s="9">
        <f t="shared" si="77"/>
        <v>40638.162465277775</v>
      </c>
      <c r="S1548" s="9">
        <f t="shared" si="78"/>
        <v>40672.249305555553</v>
      </c>
      <c r="T1548">
        <f t="shared" si="76"/>
        <v>2011</v>
      </c>
    </row>
    <row r="1549" spans="1:20" ht="43.5" x14ac:dyDescent="0.3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 s="11">
        <v>1470132180</v>
      </c>
      <c r="J1549">
        <v>1467040769</v>
      </c>
      <c r="K1549" t="b">
        <v>0</v>
      </c>
      <c r="L1549">
        <v>30</v>
      </c>
      <c r="M1549" t="b">
        <v>1</v>
      </c>
      <c r="N1549">
        <f>ROUND(E1549/D1549*100,0)</f>
        <v>151</v>
      </c>
      <c r="O1549">
        <f>IFERROR(ROUND(E1549/L1549,2),0)</f>
        <v>100.5</v>
      </c>
      <c r="P1549" s="12" t="s">
        <v>8266</v>
      </c>
      <c r="Q1549" t="s">
        <v>8269</v>
      </c>
      <c r="R1549" s="9">
        <f t="shared" si="77"/>
        <v>42548.63853009259</v>
      </c>
      <c r="S1549" s="9">
        <f t="shared" si="78"/>
        <v>42584.418749999997</v>
      </c>
      <c r="T1549">
        <f t="shared" si="76"/>
        <v>2016</v>
      </c>
    </row>
    <row r="1550" spans="1:20" ht="43.5" x14ac:dyDescent="0.3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 s="11">
        <v>1403660279</v>
      </c>
      <c r="J1550">
        <v>1400636279</v>
      </c>
      <c r="K1550" t="b">
        <v>0</v>
      </c>
      <c r="L1550">
        <v>19</v>
      </c>
      <c r="M1550" t="b">
        <v>1</v>
      </c>
      <c r="N1550">
        <f>ROUND(E1550/D1550*100,0)</f>
        <v>101</v>
      </c>
      <c r="O1550">
        <f>IFERROR(ROUND(E1550/L1550,2),0)</f>
        <v>158.68</v>
      </c>
      <c r="P1550" s="12" t="s">
        <v>8290</v>
      </c>
      <c r="Q1550" t="s">
        <v>8298</v>
      </c>
      <c r="R1550" s="9">
        <f t="shared" si="77"/>
        <v>41780.068043981482</v>
      </c>
      <c r="S1550" s="9">
        <f t="shared" si="78"/>
        <v>41815.068043981482</v>
      </c>
      <c r="T1550">
        <f t="shared" si="76"/>
        <v>2014</v>
      </c>
    </row>
    <row r="1551" spans="1:20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>ROUND(E1551/D1551*100,0)</f>
        <v>100</v>
      </c>
      <c r="O1551">
        <f>IFERROR(ROUND(E1551/L1551,2),0)</f>
        <v>107.64</v>
      </c>
      <c r="P1551" s="12" t="s">
        <v>8277</v>
      </c>
      <c r="Q1551" t="s">
        <v>8279</v>
      </c>
      <c r="R1551" s="9">
        <f t="shared" si="77"/>
        <v>42675.690393518518</v>
      </c>
      <c r="S1551" s="9">
        <f t="shared" si="78"/>
        <v>42705.732060185182</v>
      </c>
      <c r="T1551">
        <f t="shared" si="76"/>
        <v>2016</v>
      </c>
    </row>
    <row r="1552" spans="1:20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>ROUND(E1552/D1552*100,0)</f>
        <v>120</v>
      </c>
      <c r="O1552">
        <f>IFERROR(ROUND(E1552/L1552,2),0)</f>
        <v>17.82</v>
      </c>
      <c r="P1552" s="12" t="s">
        <v>8280</v>
      </c>
      <c r="Q1552" t="s">
        <v>8299</v>
      </c>
      <c r="R1552" s="9">
        <f t="shared" si="77"/>
        <v>41598.420046296298</v>
      </c>
      <c r="S1552" s="9">
        <f t="shared" si="78"/>
        <v>41628.420046296298</v>
      </c>
      <c r="T1552">
        <f t="shared" si="76"/>
        <v>2013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>ROUND(E1553/D1553*100,0)</f>
        <v>120</v>
      </c>
      <c r="O1553">
        <f>IFERROR(ROUND(E1553/L1553,2),0)</f>
        <v>48.55</v>
      </c>
      <c r="P1553" s="12" t="s">
        <v>8293</v>
      </c>
      <c r="Q1553" t="s">
        <v>8294</v>
      </c>
      <c r="R1553" s="9">
        <f t="shared" si="77"/>
        <v>41453.076319444444</v>
      </c>
      <c r="S1553" s="9">
        <f t="shared" si="78"/>
        <v>41488.076319444444</v>
      </c>
      <c r="T1553">
        <f t="shared" si="76"/>
        <v>2013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>ROUND(E1554/D1554*100,0)</f>
        <v>153</v>
      </c>
      <c r="O1554">
        <f>IFERROR(ROUND(E1554/L1554,2),0)</f>
        <v>143.1</v>
      </c>
      <c r="P1554" s="12" t="s">
        <v>8266</v>
      </c>
      <c r="Q1554" t="s">
        <v>8268</v>
      </c>
      <c r="R1554" s="9">
        <f t="shared" si="77"/>
        <v>42429.991724537031</v>
      </c>
      <c r="S1554" s="9">
        <f t="shared" si="78"/>
        <v>42459.950057870374</v>
      </c>
      <c r="T1554">
        <f t="shared" si="76"/>
        <v>2016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>ROUND(E1555/D1555*100,0)</f>
        <v>100</v>
      </c>
      <c r="O1555">
        <f>IFERROR(ROUND(E1555/L1555,2),0)</f>
        <v>143</v>
      </c>
      <c r="P1555" s="12" t="s">
        <v>8293</v>
      </c>
      <c r="Q1555" t="s">
        <v>8306</v>
      </c>
      <c r="R1555" s="9">
        <f t="shared" si="77"/>
        <v>42039.951087962967</v>
      </c>
      <c r="S1555" s="9">
        <f t="shared" si="78"/>
        <v>42069.951087962967</v>
      </c>
      <c r="T1555">
        <f t="shared" si="76"/>
        <v>2015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>ROUND(E1556/D1556*100,0)</f>
        <v>100</v>
      </c>
      <c r="O1556">
        <f>IFERROR(ROUND(E1556/L1556,2),0)</f>
        <v>75.05</v>
      </c>
      <c r="P1556" s="12" t="s">
        <v>8293</v>
      </c>
      <c r="Q1556" t="s">
        <v>8297</v>
      </c>
      <c r="R1556" s="9">
        <f t="shared" si="77"/>
        <v>41626.916284722225</v>
      </c>
      <c r="S1556" s="9">
        <f t="shared" si="78"/>
        <v>41647.088888888888</v>
      </c>
      <c r="T1556">
        <f t="shared" ref="T1556:T1619" si="79">YEAR(R1556)</f>
        <v>2013</v>
      </c>
    </row>
    <row r="1557" spans="1:20" ht="29" x14ac:dyDescent="0.35">
      <c r="A1557">
        <v>3850</v>
      </c>
      <c r="B1557" s="3" t="s">
        <v>3847</v>
      </c>
      <c r="C1557" s="3" t="s">
        <v>7959</v>
      </c>
      <c r="D1557" s="6">
        <v>1000</v>
      </c>
      <c r="E1557" s="8">
        <v>38</v>
      </c>
      <c r="F1557" t="s">
        <v>8220</v>
      </c>
      <c r="G1557" t="s">
        <v>8223</v>
      </c>
      <c r="H1557" t="s">
        <v>8245</v>
      </c>
      <c r="I1557" s="11">
        <v>1420081143</v>
      </c>
      <c r="J1557">
        <v>1417489143</v>
      </c>
      <c r="K1557" t="b">
        <v>1</v>
      </c>
      <c r="L1557">
        <v>4</v>
      </c>
      <c r="M1557" t="b">
        <v>0</v>
      </c>
      <c r="N1557">
        <f>ROUND(E1557/D1557*100,0)</f>
        <v>4</v>
      </c>
      <c r="O1557">
        <f>IFERROR(ROUND(E1557/L1557,2),0)</f>
        <v>9.5</v>
      </c>
      <c r="P1557" s="12" t="s">
        <v>8266</v>
      </c>
      <c r="Q1557" t="s">
        <v>8268</v>
      </c>
      <c r="R1557" s="9">
        <f t="shared" si="77"/>
        <v>41975.124340277776</v>
      </c>
      <c r="S1557" s="9">
        <f t="shared" si="78"/>
        <v>42005.124340277776</v>
      </c>
      <c r="T1557">
        <f t="shared" si="79"/>
        <v>2014</v>
      </c>
    </row>
    <row r="1558" spans="1:20" ht="29" x14ac:dyDescent="0.3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 s="11">
        <v>1406358000</v>
      </c>
      <c r="J1558">
        <v>1404841270</v>
      </c>
      <c r="K1558" t="b">
        <v>0</v>
      </c>
      <c r="L1558">
        <v>34</v>
      </c>
      <c r="M1558" t="b">
        <v>1</v>
      </c>
      <c r="N1558">
        <f>ROUND(E1558/D1558*100,0)</f>
        <v>120</v>
      </c>
      <c r="O1558">
        <f>IFERROR(ROUND(E1558/L1558,2),0)</f>
        <v>88.24</v>
      </c>
      <c r="P1558" s="12" t="s">
        <v>8266</v>
      </c>
      <c r="Q1558" t="s">
        <v>8268</v>
      </c>
      <c r="R1558" s="9">
        <f t="shared" si="77"/>
        <v>41828.736921296295</v>
      </c>
      <c r="S1558" s="9">
        <f t="shared" si="78"/>
        <v>41846.291666666664</v>
      </c>
      <c r="T1558">
        <f t="shared" si="79"/>
        <v>2014</v>
      </c>
    </row>
    <row r="1559" spans="1:20" ht="43.5" x14ac:dyDescent="0.3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 s="11">
        <v>1406350740</v>
      </c>
      <c r="J1559">
        <v>1403125737</v>
      </c>
      <c r="K1559" t="b">
        <v>0</v>
      </c>
      <c r="L1559">
        <v>27</v>
      </c>
      <c r="M1559" t="b">
        <v>1</v>
      </c>
      <c r="N1559">
        <f>ROUND(E1559/D1559*100,0)</f>
        <v>120</v>
      </c>
      <c r="O1559">
        <f>IFERROR(ROUND(E1559/L1559,2),0)</f>
        <v>111.11</v>
      </c>
      <c r="P1559" s="12" t="s">
        <v>8266</v>
      </c>
      <c r="Q1559" t="s">
        <v>8269</v>
      </c>
      <c r="R1559" s="9">
        <f t="shared" si="77"/>
        <v>41808.881215277775</v>
      </c>
      <c r="S1559" s="9">
        <f t="shared" si="78"/>
        <v>41846.207638888889</v>
      </c>
      <c r="T1559">
        <f t="shared" si="79"/>
        <v>2014</v>
      </c>
    </row>
    <row r="1560" spans="1:20" ht="43.5" x14ac:dyDescent="0.3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 s="11">
        <v>1436817960</v>
      </c>
      <c r="J1560">
        <v>1433999785</v>
      </c>
      <c r="K1560" t="b">
        <v>0</v>
      </c>
      <c r="L1560">
        <v>30</v>
      </c>
      <c r="M1560" t="b">
        <v>1</v>
      </c>
      <c r="N1560">
        <f>ROUND(E1560/D1560*100,0)</f>
        <v>120</v>
      </c>
      <c r="O1560">
        <f>IFERROR(ROUND(E1560/L1560,2),0)</f>
        <v>100</v>
      </c>
      <c r="P1560" s="12" t="s">
        <v>8266</v>
      </c>
      <c r="Q1560" t="s">
        <v>8269</v>
      </c>
      <c r="R1560" s="9">
        <f t="shared" si="77"/>
        <v>42166.219733796301</v>
      </c>
      <c r="S1560" s="9">
        <f t="shared" si="78"/>
        <v>42198.837499999994</v>
      </c>
      <c r="T1560">
        <f t="shared" si="79"/>
        <v>2015</v>
      </c>
    </row>
    <row r="1561" spans="1:20" ht="43.5" x14ac:dyDescent="0.3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1">
        <v>1410546413</v>
      </c>
      <c r="J1561">
        <v>1407954413</v>
      </c>
      <c r="K1561" t="b">
        <v>0</v>
      </c>
      <c r="L1561">
        <v>22</v>
      </c>
      <c r="M1561" t="b">
        <v>1</v>
      </c>
      <c r="N1561">
        <f>ROUND(E1561/D1561*100,0)</f>
        <v>100</v>
      </c>
      <c r="O1561">
        <f>IFERROR(ROUND(E1561/L1561,2),0)</f>
        <v>136.36000000000001</v>
      </c>
      <c r="P1561" s="12" t="s">
        <v>8293</v>
      </c>
      <c r="Q1561" t="s">
        <v>8297</v>
      </c>
      <c r="R1561" s="9">
        <f t="shared" si="77"/>
        <v>41864.76866898148</v>
      </c>
      <c r="S1561" s="9">
        <f t="shared" si="78"/>
        <v>41894.76866898148</v>
      </c>
      <c r="T1561">
        <f t="shared" si="79"/>
        <v>2014</v>
      </c>
    </row>
    <row r="1562" spans="1:20" ht="43.5" x14ac:dyDescent="0.3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 s="11">
        <v>1322751735</v>
      </c>
      <c r="J1562">
        <v>1317564135</v>
      </c>
      <c r="K1562" t="b">
        <v>0</v>
      </c>
      <c r="L1562">
        <v>38</v>
      </c>
      <c r="M1562" t="b">
        <v>1</v>
      </c>
      <c r="N1562">
        <f>ROUND(E1562/D1562*100,0)</f>
        <v>100</v>
      </c>
      <c r="O1562">
        <f>IFERROR(ROUND(E1562/L1562,2),0)</f>
        <v>78.95</v>
      </c>
      <c r="P1562" s="12" t="s">
        <v>8293</v>
      </c>
      <c r="Q1562" t="s">
        <v>8294</v>
      </c>
      <c r="R1562" s="9">
        <f t="shared" si="77"/>
        <v>40818.58489583333</v>
      </c>
      <c r="S1562" s="9">
        <f t="shared" si="78"/>
        <v>40878.626562500001</v>
      </c>
      <c r="T1562">
        <f t="shared" si="79"/>
        <v>2011</v>
      </c>
    </row>
    <row r="1563" spans="1:20" ht="29" x14ac:dyDescent="0.3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 s="11">
        <v>1399867140</v>
      </c>
      <c r="J1563">
        <v>1398802148</v>
      </c>
      <c r="K1563" t="b">
        <v>0</v>
      </c>
      <c r="L1563">
        <v>11</v>
      </c>
      <c r="M1563" t="b">
        <v>1</v>
      </c>
      <c r="N1563">
        <f>ROUND(E1563/D1563*100,0)</f>
        <v>100</v>
      </c>
      <c r="O1563">
        <f>IFERROR(ROUND(E1563/L1563,2),0)</f>
        <v>272.73</v>
      </c>
      <c r="P1563" s="12" t="s">
        <v>8266</v>
      </c>
      <c r="Q1563" t="s">
        <v>8268</v>
      </c>
      <c r="R1563" s="9">
        <f t="shared" si="77"/>
        <v>41758.839675925927</v>
      </c>
      <c r="S1563" s="9">
        <f t="shared" si="78"/>
        <v>41771.165972222225</v>
      </c>
      <c r="T1563">
        <f t="shared" si="79"/>
        <v>2014</v>
      </c>
    </row>
    <row r="1564" spans="1:20" ht="43.5" x14ac:dyDescent="0.3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 s="11">
        <v>1400423973</v>
      </c>
      <c r="J1564">
        <v>1399387173</v>
      </c>
      <c r="K1564" t="b">
        <v>0</v>
      </c>
      <c r="L1564">
        <v>17</v>
      </c>
      <c r="M1564" t="b">
        <v>1</v>
      </c>
      <c r="N1564">
        <f>ROUND(E1564/D1564*100,0)</f>
        <v>100</v>
      </c>
      <c r="O1564">
        <f>IFERROR(ROUND(E1564/L1564,2),0)</f>
        <v>176.47</v>
      </c>
      <c r="P1564" s="12" t="s">
        <v>8266</v>
      </c>
      <c r="Q1564" t="s">
        <v>8268</v>
      </c>
      <c r="R1564" s="9">
        <f t="shared" si="77"/>
        <v>41765.610798611109</v>
      </c>
      <c r="S1564" s="9">
        <f t="shared" si="78"/>
        <v>41777.610798611109</v>
      </c>
      <c r="T1564">
        <f t="shared" si="79"/>
        <v>2014</v>
      </c>
    </row>
    <row r="1565" spans="1:20" ht="43.5" x14ac:dyDescent="0.3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 s="11">
        <v>1411858862</v>
      </c>
      <c r="J1565">
        <v>1409266862</v>
      </c>
      <c r="K1565" t="b">
        <v>0</v>
      </c>
      <c r="L1565">
        <v>26</v>
      </c>
      <c r="M1565" t="b">
        <v>1</v>
      </c>
      <c r="N1565">
        <f>ROUND(E1565/D1565*100,0)</f>
        <v>100</v>
      </c>
      <c r="O1565">
        <f>IFERROR(ROUND(E1565/L1565,2),0)</f>
        <v>115.38</v>
      </c>
      <c r="P1565" s="12" t="s">
        <v>8266</v>
      </c>
      <c r="Q1565" t="s">
        <v>8268</v>
      </c>
      <c r="R1565" s="9">
        <f t="shared" si="77"/>
        <v>41879.959050925929</v>
      </c>
      <c r="S1565" s="9">
        <f t="shared" si="78"/>
        <v>41909.959050925929</v>
      </c>
      <c r="T1565">
        <f t="shared" si="79"/>
        <v>2014</v>
      </c>
    </row>
    <row r="1566" spans="1:20" ht="43.5" x14ac:dyDescent="0.35">
      <c r="A1566">
        <v>4090</v>
      </c>
      <c r="B1566" s="3" t="s">
        <v>4086</v>
      </c>
      <c r="C1566" s="3" t="s">
        <v>8193</v>
      </c>
      <c r="D1566" s="6">
        <v>1000</v>
      </c>
      <c r="E1566" s="8">
        <v>32</v>
      </c>
      <c r="F1566" t="s">
        <v>8220</v>
      </c>
      <c r="G1566" t="s">
        <v>8223</v>
      </c>
      <c r="H1566" t="s">
        <v>8245</v>
      </c>
      <c r="I1566" s="11">
        <v>1438959600</v>
      </c>
      <c r="J1566">
        <v>1437754137</v>
      </c>
      <c r="K1566" t="b">
        <v>0</v>
      </c>
      <c r="L1566">
        <v>3</v>
      </c>
      <c r="M1566" t="b">
        <v>0</v>
      </c>
      <c r="N1566">
        <f>ROUND(E1566/D1566*100,0)</f>
        <v>3</v>
      </c>
      <c r="O1566">
        <f>IFERROR(ROUND(E1566/L1566,2),0)</f>
        <v>10.67</v>
      </c>
      <c r="P1566" s="12" t="s">
        <v>8266</v>
      </c>
      <c r="Q1566" t="s">
        <v>8268</v>
      </c>
      <c r="R1566" s="9">
        <f t="shared" si="77"/>
        <v>42209.67288194444</v>
      </c>
      <c r="S1566" s="9">
        <f t="shared" si="78"/>
        <v>42223.625</v>
      </c>
      <c r="T1566">
        <f t="shared" si="79"/>
        <v>2015</v>
      </c>
    </row>
    <row r="1567" spans="1:20" ht="43.5" x14ac:dyDescent="0.35">
      <c r="A1567">
        <v>2949</v>
      </c>
      <c r="B1567" s="3" t="s">
        <v>2949</v>
      </c>
      <c r="C1567" s="3" t="s">
        <v>7059</v>
      </c>
      <c r="D1567" s="6">
        <v>1000</v>
      </c>
      <c r="E1567" s="8">
        <v>25</v>
      </c>
      <c r="F1567" t="s">
        <v>8220</v>
      </c>
      <c r="G1567" t="s">
        <v>8223</v>
      </c>
      <c r="H1567" t="s">
        <v>8245</v>
      </c>
      <c r="I1567" s="11">
        <v>1447965917</v>
      </c>
      <c r="J1567">
        <v>1445370317</v>
      </c>
      <c r="K1567" t="b">
        <v>0</v>
      </c>
      <c r="L1567">
        <v>2</v>
      </c>
      <c r="M1567" t="b">
        <v>0</v>
      </c>
      <c r="N1567">
        <f>ROUND(E1567/D1567*100,0)</f>
        <v>3</v>
      </c>
      <c r="O1567">
        <f>IFERROR(ROUND(E1567/L1567,2),0)</f>
        <v>12.5</v>
      </c>
      <c r="P1567" s="12" t="s">
        <v>8266</v>
      </c>
      <c r="Q1567" t="s">
        <v>8267</v>
      </c>
      <c r="R1567" s="9">
        <f t="shared" si="77"/>
        <v>42297.823113425926</v>
      </c>
      <c r="S1567" s="9">
        <f t="shared" si="78"/>
        <v>42327.864780092597</v>
      </c>
      <c r="T1567">
        <f t="shared" si="79"/>
        <v>2015</v>
      </c>
    </row>
    <row r="1568" spans="1:20" ht="58" x14ac:dyDescent="0.35">
      <c r="A1568">
        <v>3855</v>
      </c>
      <c r="B1568" s="3" t="s">
        <v>3852</v>
      </c>
      <c r="C1568" s="3" t="s">
        <v>7964</v>
      </c>
      <c r="D1568" s="6">
        <v>1000</v>
      </c>
      <c r="E1568" s="8">
        <v>25</v>
      </c>
      <c r="F1568" t="s">
        <v>8220</v>
      </c>
      <c r="G1568" t="s">
        <v>8223</v>
      </c>
      <c r="H1568" t="s">
        <v>8245</v>
      </c>
      <c r="I1568" s="11">
        <v>1427408271</v>
      </c>
      <c r="J1568">
        <v>1424819871</v>
      </c>
      <c r="K1568" t="b">
        <v>0</v>
      </c>
      <c r="L1568">
        <v>1</v>
      </c>
      <c r="M1568" t="b">
        <v>0</v>
      </c>
      <c r="N1568">
        <f>ROUND(E1568/D1568*100,0)</f>
        <v>3</v>
      </c>
      <c r="O1568">
        <f>IFERROR(ROUND(E1568/L1568,2),0)</f>
        <v>25</v>
      </c>
      <c r="P1568" s="12" t="s">
        <v>8266</v>
      </c>
      <c r="Q1568" t="s">
        <v>8268</v>
      </c>
      <c r="R1568" s="9">
        <f t="shared" si="77"/>
        <v>42059.970729166671</v>
      </c>
      <c r="S1568" s="9">
        <f t="shared" si="78"/>
        <v>42089.929062499999</v>
      </c>
      <c r="T1568">
        <f t="shared" si="79"/>
        <v>2015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>ROUND(E1569/D1569*100,0)</f>
        <v>120</v>
      </c>
      <c r="O1569">
        <f>IFERROR(ROUND(E1569/L1569,2),0)</f>
        <v>30.2</v>
      </c>
      <c r="P1569" s="12" t="s">
        <v>8285</v>
      </c>
      <c r="Q1569" t="s">
        <v>8286</v>
      </c>
      <c r="R1569" s="9">
        <f t="shared" si="77"/>
        <v>41663.500659722224</v>
      </c>
      <c r="S1569" s="9">
        <f t="shared" si="78"/>
        <v>41693.500659722224</v>
      </c>
      <c r="T1569">
        <f t="shared" si="79"/>
        <v>2014</v>
      </c>
    </row>
    <row r="1570" spans="1:20" ht="43.5" x14ac:dyDescent="0.35">
      <c r="A1570">
        <v>430</v>
      </c>
      <c r="B1570" s="3" t="s">
        <v>431</v>
      </c>
      <c r="C1570" s="3" t="s">
        <v>4540</v>
      </c>
      <c r="D1570" s="6">
        <v>1000</v>
      </c>
      <c r="E1570" s="8">
        <v>24</v>
      </c>
      <c r="F1570" t="s">
        <v>8220</v>
      </c>
      <c r="G1570" t="s">
        <v>8223</v>
      </c>
      <c r="H1570" t="s">
        <v>8245</v>
      </c>
      <c r="I1570" s="11">
        <v>1378866867</v>
      </c>
      <c r="J1570">
        <v>1377570867</v>
      </c>
      <c r="K1570" t="b">
        <v>0</v>
      </c>
      <c r="L1570">
        <v>5</v>
      </c>
      <c r="M1570" t="b">
        <v>0</v>
      </c>
      <c r="N1570">
        <f>ROUND(E1570/D1570*100,0)</f>
        <v>2</v>
      </c>
      <c r="O1570">
        <f>IFERROR(ROUND(E1570/L1570,2),0)</f>
        <v>4.8</v>
      </c>
      <c r="P1570" s="12" t="s">
        <v>8290</v>
      </c>
      <c r="Q1570" t="s">
        <v>8304</v>
      </c>
      <c r="R1570" s="9">
        <f t="shared" si="77"/>
        <v>41513.107256944444</v>
      </c>
      <c r="S1570" s="9">
        <f t="shared" si="78"/>
        <v>41528.107256944444</v>
      </c>
      <c r="T1570">
        <f t="shared" si="79"/>
        <v>2013</v>
      </c>
    </row>
    <row r="1571" spans="1:20" ht="58" x14ac:dyDescent="0.35">
      <c r="A1571">
        <v>2133</v>
      </c>
      <c r="B1571" s="3" t="s">
        <v>2134</v>
      </c>
      <c r="C1571" s="3" t="s">
        <v>6243</v>
      </c>
      <c r="D1571" s="6">
        <v>1000</v>
      </c>
      <c r="E1571" s="8">
        <v>16</v>
      </c>
      <c r="F1571" t="s">
        <v>8220</v>
      </c>
      <c r="G1571" t="s">
        <v>8223</v>
      </c>
      <c r="H1571" t="s">
        <v>8245</v>
      </c>
      <c r="I1571" s="11">
        <v>1303628340</v>
      </c>
      <c r="J1571">
        <v>1300328399</v>
      </c>
      <c r="K1571" t="b">
        <v>0</v>
      </c>
      <c r="L1571">
        <v>3</v>
      </c>
      <c r="M1571" t="b">
        <v>0</v>
      </c>
      <c r="N1571">
        <f>ROUND(E1571/D1571*100,0)</f>
        <v>2</v>
      </c>
      <c r="O1571">
        <f>IFERROR(ROUND(E1571/L1571,2),0)</f>
        <v>5.33</v>
      </c>
      <c r="P1571" s="12" t="s">
        <v>8285</v>
      </c>
      <c r="Q1571" t="s">
        <v>8300</v>
      </c>
      <c r="R1571" s="9">
        <f t="shared" si="77"/>
        <v>40619.097210648149</v>
      </c>
      <c r="S1571" s="9">
        <f t="shared" si="78"/>
        <v>40657.290972222225</v>
      </c>
      <c r="T1571">
        <f t="shared" si="79"/>
        <v>2011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>ROUND(E1572/D1572*100,0)</f>
        <v>30</v>
      </c>
      <c r="O1572">
        <f>IFERROR(ROUND(E1572/L1572,2),0)</f>
        <v>134.55000000000001</v>
      </c>
      <c r="P1572" s="12" t="s">
        <v>8277</v>
      </c>
      <c r="Q1572" t="s">
        <v>8279</v>
      </c>
      <c r="R1572" s="9">
        <f t="shared" si="77"/>
        <v>42325.684189814812</v>
      </c>
      <c r="S1572" s="9">
        <f t="shared" si="78"/>
        <v>42355.249305555553</v>
      </c>
      <c r="T1572">
        <f t="shared" si="79"/>
        <v>2015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>ROUND(E1573/D1573*100,0)</f>
        <v>102</v>
      </c>
      <c r="O1573">
        <f>IFERROR(ROUND(E1573/L1573,2),0)</f>
        <v>44.76</v>
      </c>
      <c r="P1573" s="12" t="s">
        <v>8266</v>
      </c>
      <c r="Q1573" t="s">
        <v>8268</v>
      </c>
      <c r="R1573" s="9">
        <f t="shared" si="77"/>
        <v>42193.723912037036</v>
      </c>
      <c r="S1573" s="9">
        <f t="shared" si="78"/>
        <v>42223.723912037036</v>
      </c>
      <c r="T1573">
        <f t="shared" si="79"/>
        <v>2015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>ROUND(E1574/D1574*100,0)</f>
        <v>118</v>
      </c>
      <c r="O1574">
        <f>IFERROR(ROUND(E1574/L1574,2),0)</f>
        <v>39.81</v>
      </c>
      <c r="P1574" s="12" t="s">
        <v>8266</v>
      </c>
      <c r="Q1574" t="s">
        <v>8268</v>
      </c>
      <c r="R1574" s="9">
        <f t="shared" si="77"/>
        <v>41815.569212962961</v>
      </c>
      <c r="S1574" s="9">
        <f t="shared" si="78"/>
        <v>41829.569212962961</v>
      </c>
      <c r="T1574">
        <f t="shared" si="79"/>
        <v>2014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>ROUND(E1575/D1575*100,0)</f>
        <v>109</v>
      </c>
      <c r="O1575">
        <f>IFERROR(ROUND(E1575/L1575,2),0)</f>
        <v>89.24</v>
      </c>
      <c r="P1575" s="12" t="s">
        <v>8282</v>
      </c>
      <c r="Q1575" t="s">
        <v>8283</v>
      </c>
      <c r="R1575" s="9">
        <f t="shared" si="77"/>
        <v>42419.603703703702</v>
      </c>
      <c r="S1575" s="9">
        <f t="shared" si="78"/>
        <v>42449.562037037031</v>
      </c>
      <c r="T1575">
        <f t="shared" si="79"/>
        <v>2016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>ROUND(E1576/D1576*100,0)</f>
        <v>117</v>
      </c>
      <c r="O1576">
        <f>IFERROR(ROUND(E1576/L1576,2),0)</f>
        <v>57.55</v>
      </c>
      <c r="P1576" s="12" t="s">
        <v>8266</v>
      </c>
      <c r="Q1576" t="s">
        <v>8268</v>
      </c>
      <c r="R1576" s="9">
        <f t="shared" si="77"/>
        <v>41781.666770833333</v>
      </c>
      <c r="S1576" s="9">
        <f t="shared" si="78"/>
        <v>41811.666770833333</v>
      </c>
      <c r="T1576">
        <f t="shared" si="79"/>
        <v>2014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>ROUND(E1577/D1577*100,0)</f>
        <v>147</v>
      </c>
      <c r="O1577">
        <f>IFERROR(ROUND(E1577/L1577,2),0)</f>
        <v>91.63</v>
      </c>
      <c r="P1577" s="12" t="s">
        <v>8293</v>
      </c>
      <c r="Q1577" t="s">
        <v>8297</v>
      </c>
      <c r="R1577" s="9">
        <f t="shared" si="77"/>
        <v>41933.838171296295</v>
      </c>
      <c r="S1577" s="9">
        <f t="shared" si="78"/>
        <v>41978.879837962959</v>
      </c>
      <c r="T1577">
        <f t="shared" si="79"/>
        <v>2014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>ROUND(E1578/D1578*100,0)</f>
        <v>195</v>
      </c>
      <c r="O1578">
        <f>IFERROR(ROUND(E1578/L1578,2),0)</f>
        <v>27.39</v>
      </c>
      <c r="P1578" s="12" t="s">
        <v>8293</v>
      </c>
      <c r="Q1578" t="s">
        <v>8294</v>
      </c>
      <c r="R1578" s="9">
        <f t="shared" si="77"/>
        <v>40456.954351851848</v>
      </c>
      <c r="S1578" s="9">
        <f t="shared" si="78"/>
        <v>40484.018055555556</v>
      </c>
      <c r="T1578">
        <f t="shared" si="79"/>
        <v>2010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>ROUND(E1579/D1579*100,0)</f>
        <v>107</v>
      </c>
      <c r="O1579">
        <f>IFERROR(ROUND(E1579/L1579,2),0)</f>
        <v>63.7</v>
      </c>
      <c r="P1579" s="12" t="s">
        <v>8266</v>
      </c>
      <c r="Q1579" t="s">
        <v>8268</v>
      </c>
      <c r="R1579" s="9">
        <f t="shared" si="77"/>
        <v>42448.821585648147</v>
      </c>
      <c r="S1579" s="9">
        <f t="shared" si="78"/>
        <v>42466.895833333328</v>
      </c>
      <c r="T1579">
        <f t="shared" si="79"/>
        <v>2016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>ROUND(E1580/D1580*100,0)</f>
        <v>293</v>
      </c>
      <c r="O1580">
        <f>IFERROR(ROUND(E1580/L1580,2),0)</f>
        <v>36.61</v>
      </c>
      <c r="P1580" s="12" t="s">
        <v>8290</v>
      </c>
      <c r="Q1580" t="s">
        <v>8291</v>
      </c>
      <c r="R1580" s="9">
        <f t="shared" si="77"/>
        <v>41333.837187500001</v>
      </c>
      <c r="S1580" s="9">
        <f t="shared" si="78"/>
        <v>41353.795520833337</v>
      </c>
      <c r="T1580">
        <f t="shared" si="79"/>
        <v>2013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>ROUND(E1581/D1581*100,0)</f>
        <v>103</v>
      </c>
      <c r="O1581">
        <f>IFERROR(ROUND(E1581/L1581,2),0)</f>
        <v>83.57</v>
      </c>
      <c r="P1581" s="12" t="s">
        <v>8266</v>
      </c>
      <c r="Q1581" t="s">
        <v>8268</v>
      </c>
      <c r="R1581" s="9">
        <f t="shared" si="77"/>
        <v>41792.542986111112</v>
      </c>
      <c r="S1581" s="9">
        <f t="shared" si="78"/>
        <v>41813.75</v>
      </c>
      <c r="T1581">
        <f t="shared" si="79"/>
        <v>2014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>ROUND(E1582/D1582*100,0)</f>
        <v>108</v>
      </c>
      <c r="O1582">
        <f>IFERROR(ROUND(E1582/L1582,2),0)</f>
        <v>83.51</v>
      </c>
      <c r="P1582" s="12" t="s">
        <v>8266</v>
      </c>
      <c r="Q1582" t="s">
        <v>8268</v>
      </c>
      <c r="R1582" s="9">
        <f t="shared" si="77"/>
        <v>42268.127696759257</v>
      </c>
      <c r="S1582" s="9">
        <f t="shared" si="78"/>
        <v>42288.083333333328</v>
      </c>
      <c r="T1582">
        <f t="shared" si="79"/>
        <v>2015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>ROUND(E1583/D1583*100,0)</f>
        <v>145</v>
      </c>
      <c r="O1583">
        <f>IFERROR(ROUND(E1583/L1583,2),0)</f>
        <v>47.67</v>
      </c>
      <c r="P1583" s="12" t="s">
        <v>8293</v>
      </c>
      <c r="Q1583" t="s">
        <v>8297</v>
      </c>
      <c r="R1583" s="9">
        <f t="shared" si="77"/>
        <v>40895.897974537038</v>
      </c>
      <c r="S1583" s="9">
        <f t="shared" si="78"/>
        <v>40925.897974537038</v>
      </c>
      <c r="T1583">
        <f t="shared" si="79"/>
        <v>2011</v>
      </c>
    </row>
    <row r="1584" spans="1:20" ht="43.5" x14ac:dyDescent="0.35">
      <c r="A1584">
        <v>1902</v>
      </c>
      <c r="B1584" s="3" t="s">
        <v>1903</v>
      </c>
      <c r="C1584" s="3" t="s">
        <v>6012</v>
      </c>
      <c r="D1584" s="6">
        <v>1000</v>
      </c>
      <c r="E1584" s="8">
        <v>12</v>
      </c>
      <c r="F1584" t="s">
        <v>8220</v>
      </c>
      <c r="G1584" t="s">
        <v>8232</v>
      </c>
      <c r="H1584" t="s">
        <v>8248</v>
      </c>
      <c r="I1584" s="11">
        <v>1425495447</v>
      </c>
      <c r="J1584">
        <v>1422903447</v>
      </c>
      <c r="K1584" t="b">
        <v>0</v>
      </c>
      <c r="L1584">
        <v>3</v>
      </c>
      <c r="M1584" t="b">
        <v>0</v>
      </c>
      <c r="N1584">
        <f>ROUND(E1584/D1584*100,0)</f>
        <v>1</v>
      </c>
      <c r="O1584">
        <f>IFERROR(ROUND(E1584/L1584,2),0)</f>
        <v>4</v>
      </c>
      <c r="P1584" s="12" t="s">
        <v>8277</v>
      </c>
      <c r="Q1584" t="s">
        <v>8287</v>
      </c>
      <c r="R1584" s="9">
        <f t="shared" si="77"/>
        <v>42037.789895833332</v>
      </c>
      <c r="S1584" s="9">
        <f t="shared" si="78"/>
        <v>42067.789895833332</v>
      </c>
      <c r="T1584">
        <f t="shared" si="79"/>
        <v>2015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>ROUND(E1585/D1585*100,0)</f>
        <v>192</v>
      </c>
      <c r="O1585">
        <f>IFERROR(ROUND(E1585/L1585,2),0)</f>
        <v>23.65</v>
      </c>
      <c r="P1585" s="12" t="s">
        <v>8277</v>
      </c>
      <c r="Q1585" t="s">
        <v>8278</v>
      </c>
      <c r="R1585" s="9">
        <f t="shared" si="77"/>
        <v>41737.097499999996</v>
      </c>
      <c r="S1585" s="9">
        <f t="shared" si="78"/>
        <v>41773.961111111108</v>
      </c>
      <c r="T1585">
        <f t="shared" si="79"/>
        <v>2014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>ROUND(E1586/D1586*100,0)</f>
        <v>125</v>
      </c>
      <c r="O1586">
        <f>IFERROR(ROUND(E1586/L1586,2),0)</f>
        <v>32.01</v>
      </c>
      <c r="P1586" s="12" t="s">
        <v>8293</v>
      </c>
      <c r="Q1586" t="s">
        <v>8303</v>
      </c>
      <c r="R1586" s="9">
        <f t="shared" si="77"/>
        <v>40592.704652777778</v>
      </c>
      <c r="S1586" s="9">
        <f t="shared" si="78"/>
        <v>40622.662986111114</v>
      </c>
      <c r="T1586">
        <f t="shared" si="79"/>
        <v>2011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>ROUND(E1587/D1587*100,0)</f>
        <v>339</v>
      </c>
      <c r="O1587">
        <f>IFERROR(ROUND(E1587/L1587,2),0)</f>
        <v>62.59</v>
      </c>
      <c r="P1587" s="12" t="s">
        <v>8266</v>
      </c>
      <c r="Q1587" t="s">
        <v>8268</v>
      </c>
      <c r="R1587" s="9">
        <f t="shared" si="77"/>
        <v>42462.140868055561</v>
      </c>
      <c r="S1587" s="9">
        <f t="shared" si="78"/>
        <v>42489.875</v>
      </c>
      <c r="T1587">
        <f t="shared" si="79"/>
        <v>2016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>ROUND(E1588/D1588*100,0)</f>
        <v>128</v>
      </c>
      <c r="O1588">
        <f>IFERROR(ROUND(E1588/L1588,2),0)</f>
        <v>57.52</v>
      </c>
      <c r="P1588" s="12" t="s">
        <v>8266</v>
      </c>
      <c r="Q1588" t="s">
        <v>8268</v>
      </c>
      <c r="R1588" s="9">
        <f t="shared" si="77"/>
        <v>42590.472685185188</v>
      </c>
      <c r="S1588" s="9">
        <f t="shared" si="78"/>
        <v>42620.472685185188</v>
      </c>
      <c r="T1588">
        <f t="shared" si="79"/>
        <v>2016</v>
      </c>
    </row>
    <row r="1589" spans="1:20" ht="43.5" x14ac:dyDescent="0.35">
      <c r="A1589">
        <v>584</v>
      </c>
      <c r="B1589" s="3" t="s">
        <v>585</v>
      </c>
      <c r="C1589" s="3" t="s">
        <v>4694</v>
      </c>
      <c r="D1589" s="6">
        <v>1000</v>
      </c>
      <c r="E1589" s="8">
        <v>10</v>
      </c>
      <c r="F1589" t="s">
        <v>8220</v>
      </c>
      <c r="G1589" t="s">
        <v>8223</v>
      </c>
      <c r="H1589" t="s">
        <v>8245</v>
      </c>
      <c r="I1589" s="11">
        <v>1426522316</v>
      </c>
      <c r="J1589">
        <v>1423933916</v>
      </c>
      <c r="K1589" t="b">
        <v>0</v>
      </c>
      <c r="L1589">
        <v>2</v>
      </c>
      <c r="M1589" t="b">
        <v>0</v>
      </c>
      <c r="N1589">
        <f>ROUND(E1589/D1589*100,0)</f>
        <v>1</v>
      </c>
      <c r="O1589">
        <f>IFERROR(ROUND(E1589/L1589,2),0)</f>
        <v>5</v>
      </c>
      <c r="P1589" s="12" t="s">
        <v>8277</v>
      </c>
      <c r="Q1589" t="s">
        <v>8307</v>
      </c>
      <c r="R1589" s="9">
        <f t="shared" si="77"/>
        <v>42049.716620370367</v>
      </c>
      <c r="S1589" s="9">
        <f t="shared" si="78"/>
        <v>42079.674953703703</v>
      </c>
      <c r="T1589">
        <f t="shared" si="79"/>
        <v>2015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>ROUND(E1590/D1590*100,0)</f>
        <v>287</v>
      </c>
      <c r="O1590">
        <f>IFERROR(ROUND(E1590/L1590,2),0)</f>
        <v>58.57</v>
      </c>
      <c r="P1590" s="12" t="s">
        <v>8266</v>
      </c>
      <c r="Q1590" t="s">
        <v>8268</v>
      </c>
      <c r="R1590" s="9">
        <f t="shared" si="77"/>
        <v>42451.095856481479</v>
      </c>
      <c r="S1590" s="9">
        <f t="shared" si="78"/>
        <v>42465.095856481479</v>
      </c>
      <c r="T1590">
        <f t="shared" si="79"/>
        <v>2016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>ROUND(E1591/D1591*100,0)</f>
        <v>115</v>
      </c>
      <c r="O1591">
        <f>IFERROR(ROUND(E1591/L1591,2),0)</f>
        <v>30.19</v>
      </c>
      <c r="P1591" s="12" t="s">
        <v>8266</v>
      </c>
      <c r="Q1591" t="s">
        <v>8268</v>
      </c>
      <c r="R1591" s="9">
        <f t="shared" si="77"/>
        <v>41938.709421296298</v>
      </c>
      <c r="S1591" s="9">
        <f t="shared" si="78"/>
        <v>41966.916666666672</v>
      </c>
      <c r="T1591">
        <f t="shared" si="79"/>
        <v>2014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>ROUND(E1592/D1592*100,0)</f>
        <v>143</v>
      </c>
      <c r="O1592">
        <f>IFERROR(ROUND(E1592/L1592,2),0)</f>
        <v>48.54</v>
      </c>
      <c r="P1592" s="12" t="s">
        <v>8266</v>
      </c>
      <c r="Q1592" t="s">
        <v>8269</v>
      </c>
      <c r="R1592" s="9">
        <f t="shared" si="77"/>
        <v>41887.111354166671</v>
      </c>
      <c r="S1592" s="9">
        <f t="shared" si="78"/>
        <v>41909.166666666664</v>
      </c>
      <c r="T1592">
        <f t="shared" si="79"/>
        <v>2014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>ROUND(E1593/D1593*100,0)</f>
        <v>110</v>
      </c>
      <c r="O1593">
        <f>IFERROR(ROUND(E1593/L1593,2),0)</f>
        <v>77.22</v>
      </c>
      <c r="P1593" s="12" t="s">
        <v>8266</v>
      </c>
      <c r="Q1593" t="s">
        <v>8268</v>
      </c>
      <c r="R1593" s="9">
        <f t="shared" si="77"/>
        <v>41898.168125000004</v>
      </c>
      <c r="S1593" s="9">
        <f t="shared" si="78"/>
        <v>41913.165972222225</v>
      </c>
      <c r="T1593">
        <f t="shared" si="79"/>
        <v>2014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>ROUND(E1594/D1594*100,0)</f>
        <v>114</v>
      </c>
      <c r="O1594">
        <f>IFERROR(ROUND(E1594/L1594,2),0)</f>
        <v>64.91</v>
      </c>
      <c r="P1594" s="12" t="s">
        <v>8266</v>
      </c>
      <c r="Q1594" t="s">
        <v>8268</v>
      </c>
      <c r="R1594" s="9">
        <f t="shared" si="77"/>
        <v>42506.760405092587</v>
      </c>
      <c r="S1594" s="9">
        <f t="shared" si="78"/>
        <v>42536.760405092587</v>
      </c>
      <c r="T1594">
        <f t="shared" si="79"/>
        <v>2016</v>
      </c>
    </row>
    <row r="1595" spans="1:20" ht="43.5" x14ac:dyDescent="0.3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 s="11">
        <v>1458874388</v>
      </c>
      <c r="J1595">
        <v>1456285988</v>
      </c>
      <c r="K1595" t="b">
        <v>0</v>
      </c>
      <c r="L1595">
        <v>66</v>
      </c>
      <c r="M1595" t="b">
        <v>1</v>
      </c>
      <c r="N1595">
        <f>ROUND(E1595/D1595*100,0)</f>
        <v>189</v>
      </c>
      <c r="O1595">
        <f>IFERROR(ROUND(E1595/L1595,2),0)</f>
        <v>43.06</v>
      </c>
      <c r="P1595" s="12" t="s">
        <v>8293</v>
      </c>
      <c r="Q1595" t="s">
        <v>8297</v>
      </c>
      <c r="R1595" s="9">
        <f t="shared" si="77"/>
        <v>42424.161898148144</v>
      </c>
      <c r="S1595" s="9">
        <f t="shared" si="78"/>
        <v>42454.12023148148</v>
      </c>
      <c r="T1595">
        <f t="shared" si="79"/>
        <v>2016</v>
      </c>
    </row>
    <row r="1596" spans="1:20" ht="43.5" x14ac:dyDescent="0.3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 s="11">
        <v>1459992856</v>
      </c>
      <c r="J1596">
        <v>1456108456</v>
      </c>
      <c r="K1596" t="b">
        <v>0</v>
      </c>
      <c r="L1596">
        <v>38</v>
      </c>
      <c r="M1596" t="b">
        <v>0</v>
      </c>
      <c r="N1596">
        <f>ROUND(E1596/D1596*100,0)</f>
        <v>3</v>
      </c>
      <c r="O1596">
        <f>IFERROR(ROUND(E1596/L1596,2),0)</f>
        <v>74.790000000000006</v>
      </c>
      <c r="P1596" s="12" t="s">
        <v>8277</v>
      </c>
      <c r="Q1596" t="s">
        <v>8279</v>
      </c>
      <c r="R1596" s="9">
        <f t="shared" si="77"/>
        <v>42422.107129629629</v>
      </c>
      <c r="S1596" s="9">
        <f t="shared" si="78"/>
        <v>42467.065462962957</v>
      </c>
      <c r="T1596">
        <f t="shared" si="79"/>
        <v>2016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>ROUND(E1597/D1597*100,0)</f>
        <v>114</v>
      </c>
      <c r="O1597">
        <f>IFERROR(ROUND(E1597/L1597,2),0)</f>
        <v>27.32</v>
      </c>
      <c r="P1597" s="12" t="s">
        <v>8293</v>
      </c>
      <c r="Q1597" t="s">
        <v>8297</v>
      </c>
      <c r="R1597" s="9">
        <f t="shared" si="77"/>
        <v>42401.154930555553</v>
      </c>
      <c r="S1597" s="9">
        <f t="shared" si="78"/>
        <v>42432.154930555553</v>
      </c>
      <c r="T1597">
        <f t="shared" si="79"/>
        <v>2016</v>
      </c>
    </row>
    <row r="1598" spans="1:20" ht="58" x14ac:dyDescent="0.35">
      <c r="A1598">
        <v>2841</v>
      </c>
      <c r="B1598" s="3" t="s">
        <v>2841</v>
      </c>
      <c r="C1598" s="3" t="s">
        <v>6951</v>
      </c>
      <c r="D1598" s="6">
        <v>1000</v>
      </c>
      <c r="E1598" s="8">
        <v>10</v>
      </c>
      <c r="F1598" t="s">
        <v>8220</v>
      </c>
      <c r="G1598" t="s">
        <v>8224</v>
      </c>
      <c r="H1598" t="s">
        <v>8246</v>
      </c>
      <c r="I1598" s="11">
        <v>1450032297</v>
      </c>
      <c r="J1598">
        <v>1444844697</v>
      </c>
      <c r="K1598" t="b">
        <v>0</v>
      </c>
      <c r="L1598">
        <v>1</v>
      </c>
      <c r="M1598" t="b">
        <v>0</v>
      </c>
      <c r="N1598">
        <f>ROUND(E1598/D1598*100,0)</f>
        <v>1</v>
      </c>
      <c r="O1598">
        <f>IFERROR(ROUND(E1598/L1598,2),0)</f>
        <v>10</v>
      </c>
      <c r="P1598" s="12" t="s">
        <v>8266</v>
      </c>
      <c r="Q1598" t="s">
        <v>8268</v>
      </c>
      <c r="R1598" s="9">
        <f t="shared" si="77"/>
        <v>42291.739548611105</v>
      </c>
      <c r="S1598" s="9">
        <f t="shared" si="78"/>
        <v>42351.781215277777</v>
      </c>
      <c r="T1598">
        <f t="shared" si="79"/>
        <v>2015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>ROUND(E1599/D1599*100,0)</f>
        <v>123</v>
      </c>
      <c r="O1599">
        <f>IFERROR(ROUND(E1599/L1599,2),0)</f>
        <v>74.61</v>
      </c>
      <c r="P1599" s="12" t="s">
        <v>8293</v>
      </c>
      <c r="Q1599" t="s">
        <v>8297</v>
      </c>
      <c r="R1599" s="9">
        <f t="shared" si="77"/>
        <v>40665.949976851851</v>
      </c>
      <c r="S1599" s="9">
        <f t="shared" si="78"/>
        <v>40692.041666666664</v>
      </c>
      <c r="T1599">
        <f t="shared" si="79"/>
        <v>2011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>ROUND(E1600/D1600*100,0)</f>
        <v>142</v>
      </c>
      <c r="O1600">
        <f>IFERROR(ROUND(E1600/L1600,2),0)</f>
        <v>65.88</v>
      </c>
      <c r="P1600" s="12" t="s">
        <v>8290</v>
      </c>
      <c r="Q1600" t="s">
        <v>8291</v>
      </c>
      <c r="R1600" s="9">
        <f t="shared" si="77"/>
        <v>42292.539548611108</v>
      </c>
      <c r="S1600" s="9">
        <f t="shared" si="78"/>
        <v>42313.58121527778</v>
      </c>
      <c r="T1600">
        <f t="shared" si="79"/>
        <v>2015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>ROUND(E1601/D1601*100,0)</f>
        <v>142</v>
      </c>
      <c r="O1601">
        <f>IFERROR(ROUND(E1601/L1601,2),0)</f>
        <v>88.47</v>
      </c>
      <c r="P1601" s="12" t="s">
        <v>8293</v>
      </c>
      <c r="Q1601" t="s">
        <v>8303</v>
      </c>
      <c r="R1601" s="9">
        <f t="shared" si="77"/>
        <v>41526.435613425929</v>
      </c>
      <c r="S1601" s="9">
        <f t="shared" si="78"/>
        <v>41556.435613425929</v>
      </c>
      <c r="T1601">
        <f t="shared" si="79"/>
        <v>2013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>ROUND(E1602/D1602*100,0)</f>
        <v>103</v>
      </c>
      <c r="O1602">
        <f>IFERROR(ROUND(E1602/L1602,2),0)</f>
        <v>88.33</v>
      </c>
      <c r="P1602" s="12" t="s">
        <v>8293</v>
      </c>
      <c r="Q1602" t="s">
        <v>8297</v>
      </c>
      <c r="R1602" s="9">
        <f t="shared" si="77"/>
        <v>41442.741249999999</v>
      </c>
      <c r="S1602" s="9">
        <f t="shared" si="78"/>
        <v>41458.207638888889</v>
      </c>
      <c r="T1602">
        <f t="shared" si="79"/>
        <v>2013</v>
      </c>
    </row>
    <row r="1603" spans="1:20" ht="43.5" x14ac:dyDescent="0.35">
      <c r="A1603">
        <v>1113</v>
      </c>
      <c r="B1603" s="3" t="s">
        <v>1114</v>
      </c>
      <c r="C1603" s="3" t="s">
        <v>5223</v>
      </c>
      <c r="D1603" s="6">
        <v>1000</v>
      </c>
      <c r="E1603" s="8">
        <v>5</v>
      </c>
      <c r="F1603" t="s">
        <v>8220</v>
      </c>
      <c r="G1603" t="s">
        <v>8224</v>
      </c>
      <c r="H1603" t="s">
        <v>8246</v>
      </c>
      <c r="I1603" s="11">
        <v>1408058820</v>
      </c>
      <c r="J1603">
        <v>1405466820</v>
      </c>
      <c r="K1603" t="b">
        <v>0</v>
      </c>
      <c r="L1603">
        <v>1</v>
      </c>
      <c r="M1603" t="b">
        <v>0</v>
      </c>
      <c r="N1603">
        <f>ROUND(E1603/D1603*100,0)</f>
        <v>1</v>
      </c>
      <c r="O1603">
        <f>IFERROR(ROUND(E1603/L1603,2),0)</f>
        <v>5</v>
      </c>
      <c r="P1603" s="12" t="s">
        <v>8285</v>
      </c>
      <c r="Q1603" t="s">
        <v>8300</v>
      </c>
      <c r="R1603" s="9">
        <f t="shared" ref="R1603:R1666" si="80">(((J1603/60)/60)/24)+DATE(1970,1,1)</f>
        <v>41835.977083333331</v>
      </c>
      <c r="S1603" s="9">
        <f t="shared" ref="S1603:S1666" si="81">(((I1603/60)/60)/24)+DATE(1970,1,1)</f>
        <v>41865.977083333331</v>
      </c>
      <c r="T1603">
        <f t="shared" si="79"/>
        <v>2014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>ROUND(E1604/D1604*100,0)</f>
        <v>112</v>
      </c>
      <c r="O1604">
        <f>IFERROR(ROUND(E1604/L1604,2),0)</f>
        <v>41.24</v>
      </c>
      <c r="P1604" s="12" t="s">
        <v>8266</v>
      </c>
      <c r="Q1604" t="s">
        <v>8268</v>
      </c>
      <c r="R1604" s="9">
        <f t="shared" si="80"/>
        <v>42284.516064814816</v>
      </c>
      <c r="S1604" s="9">
        <f t="shared" si="81"/>
        <v>42307.875</v>
      </c>
      <c r="T1604">
        <f t="shared" si="79"/>
        <v>2015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>ROUND(E1605/D1605*100,0)</f>
        <v>140</v>
      </c>
      <c r="O1605">
        <f>IFERROR(ROUND(E1605/L1605,2),0)</f>
        <v>50.98</v>
      </c>
      <c r="P1605" s="12" t="s">
        <v>8266</v>
      </c>
      <c r="Q1605" t="s">
        <v>8268</v>
      </c>
      <c r="R1605" s="9">
        <f t="shared" si="80"/>
        <v>42016.706678240742</v>
      </c>
      <c r="S1605" s="9">
        <f t="shared" si="81"/>
        <v>42047.249305555553</v>
      </c>
      <c r="T1605">
        <f t="shared" si="79"/>
        <v>2015</v>
      </c>
    </row>
    <row r="1606" spans="1:20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1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>ROUND(E1606/D1606*100,0)</f>
        <v>112</v>
      </c>
      <c r="O1606">
        <f>IFERROR(ROUND(E1606/L1606,2),0)</f>
        <v>56</v>
      </c>
      <c r="P1606" s="12" t="s">
        <v>8277</v>
      </c>
      <c r="Q1606" t="s">
        <v>8284</v>
      </c>
      <c r="R1606" s="9">
        <f t="shared" si="80"/>
        <v>42128.628113425926</v>
      </c>
      <c r="S1606" s="9">
        <f t="shared" si="81"/>
        <v>42158.628113425926</v>
      </c>
      <c r="T1606">
        <f t="shared" si="79"/>
        <v>2015</v>
      </c>
    </row>
    <row r="1607" spans="1:20" ht="43.5" x14ac:dyDescent="0.35">
      <c r="A1607">
        <v>1581</v>
      </c>
      <c r="B1607" s="3" t="s">
        <v>1582</v>
      </c>
      <c r="C1607" s="3" t="s">
        <v>5691</v>
      </c>
      <c r="D1607" s="6">
        <v>1000</v>
      </c>
      <c r="E1607" s="8">
        <v>5</v>
      </c>
      <c r="F1607" t="s">
        <v>8220</v>
      </c>
      <c r="G1607" t="s">
        <v>8224</v>
      </c>
      <c r="H1607" t="s">
        <v>8246</v>
      </c>
      <c r="I1607" s="11">
        <v>1450521990</v>
      </c>
      <c r="J1607">
        <v>1447757190</v>
      </c>
      <c r="K1607" t="b">
        <v>0</v>
      </c>
      <c r="L1607">
        <v>1</v>
      </c>
      <c r="M1607" t="b">
        <v>0</v>
      </c>
      <c r="N1607">
        <f>ROUND(E1607/D1607*100,0)</f>
        <v>1</v>
      </c>
      <c r="O1607">
        <f>IFERROR(ROUND(E1607/L1607,2),0)</f>
        <v>5</v>
      </c>
      <c r="P1607" s="12" t="s">
        <v>8282</v>
      </c>
      <c r="Q1607" t="s">
        <v>8316</v>
      </c>
      <c r="R1607" s="9">
        <f t="shared" si="80"/>
        <v>42325.448958333334</v>
      </c>
      <c r="S1607" s="9">
        <f t="shared" si="81"/>
        <v>42357.448958333334</v>
      </c>
      <c r="T1607">
        <f t="shared" si="79"/>
        <v>2015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>ROUND(E1608/D1608*100,0)</f>
        <v>140</v>
      </c>
      <c r="O1608">
        <f>IFERROR(ROUND(E1608/L1608,2),0)</f>
        <v>53.75</v>
      </c>
      <c r="P1608" s="12" t="s">
        <v>8293</v>
      </c>
      <c r="Q1608" t="s">
        <v>8303</v>
      </c>
      <c r="R1608" s="9">
        <f t="shared" si="80"/>
        <v>42461.885138888887</v>
      </c>
      <c r="S1608" s="9">
        <f t="shared" si="81"/>
        <v>42521.885138888887</v>
      </c>
      <c r="T1608">
        <f t="shared" si="79"/>
        <v>2016</v>
      </c>
    </row>
    <row r="1609" spans="1:20" ht="43.5" x14ac:dyDescent="0.35">
      <c r="A1609">
        <v>2583</v>
      </c>
      <c r="B1609" s="3" t="s">
        <v>2583</v>
      </c>
      <c r="C1609" s="3" t="s">
        <v>6693</v>
      </c>
      <c r="D1609" s="6">
        <v>1000</v>
      </c>
      <c r="E1609" s="8">
        <v>5</v>
      </c>
      <c r="F1609" t="s">
        <v>8220</v>
      </c>
      <c r="G1609" t="s">
        <v>8223</v>
      </c>
      <c r="H1609" t="s">
        <v>8245</v>
      </c>
      <c r="I1609" s="11">
        <v>1426526880</v>
      </c>
      <c r="J1609">
        <v>1421346480</v>
      </c>
      <c r="K1609" t="b">
        <v>0</v>
      </c>
      <c r="L1609">
        <v>5</v>
      </c>
      <c r="M1609" t="b">
        <v>0</v>
      </c>
      <c r="N1609">
        <f>ROUND(E1609/D1609*100,0)</f>
        <v>1</v>
      </c>
      <c r="O1609">
        <f>IFERROR(ROUND(E1609/L1609,2),0)</f>
        <v>1</v>
      </c>
      <c r="P1609" s="12" t="s">
        <v>8288</v>
      </c>
      <c r="Q1609" t="s">
        <v>8310</v>
      </c>
      <c r="R1609" s="9">
        <f t="shared" si="80"/>
        <v>42019.76944444445</v>
      </c>
      <c r="S1609" s="9">
        <f t="shared" si="81"/>
        <v>42079.727777777778</v>
      </c>
      <c r="T1609">
        <f t="shared" si="79"/>
        <v>2015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>ROUND(E1610/D1610*100,0)</f>
        <v>110</v>
      </c>
      <c r="O1610">
        <f>IFERROR(ROUND(E1610/L1610,2),0)</f>
        <v>81.03</v>
      </c>
      <c r="P1610" s="12" t="s">
        <v>8266</v>
      </c>
      <c r="Q1610" t="s">
        <v>8268</v>
      </c>
      <c r="R1610" s="9">
        <f t="shared" si="80"/>
        <v>41901.282025462962</v>
      </c>
      <c r="S1610" s="9">
        <f t="shared" si="81"/>
        <v>41922.875</v>
      </c>
      <c r="T1610">
        <f t="shared" si="79"/>
        <v>2014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>ROUND(E1611/D1611*100,0)</f>
        <v>110</v>
      </c>
      <c r="O1611">
        <f>IFERROR(ROUND(E1611/L1611,2),0)</f>
        <v>41.68</v>
      </c>
      <c r="P1611" s="12" t="s">
        <v>8290</v>
      </c>
      <c r="Q1611" t="s">
        <v>8298</v>
      </c>
      <c r="R1611" s="9">
        <f t="shared" si="80"/>
        <v>41375.057222222218</v>
      </c>
      <c r="S1611" s="9">
        <f t="shared" si="81"/>
        <v>41405.057222222218</v>
      </c>
      <c r="T1611">
        <f t="shared" si="79"/>
        <v>2013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>ROUND(E1612/D1612*100,0)</f>
        <v>100</v>
      </c>
      <c r="O1612">
        <f>IFERROR(ROUND(E1612/L1612,2),0)</f>
        <v>125</v>
      </c>
      <c r="P1612" s="12" t="s">
        <v>8266</v>
      </c>
      <c r="Q1612" t="s">
        <v>8268</v>
      </c>
      <c r="R1612" s="9">
        <f t="shared" si="80"/>
        <v>42442.623344907406</v>
      </c>
      <c r="S1612" s="9">
        <f t="shared" si="81"/>
        <v>42470.833333333328</v>
      </c>
      <c r="T1612">
        <f t="shared" si="79"/>
        <v>2016</v>
      </c>
    </row>
    <row r="1613" spans="1:20" ht="43.5" x14ac:dyDescent="0.3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 s="11">
        <v>1445065210</v>
      </c>
      <c r="J1613">
        <v>1442473210</v>
      </c>
      <c r="K1613" t="b">
        <v>0</v>
      </c>
      <c r="L1613">
        <v>45</v>
      </c>
      <c r="M1613" t="b">
        <v>1</v>
      </c>
      <c r="N1613">
        <f>ROUND(E1613/D1613*100,0)</f>
        <v>110</v>
      </c>
      <c r="O1613">
        <f>IFERROR(ROUND(E1613/L1613,2),0)</f>
        <v>61.02</v>
      </c>
      <c r="P1613" s="12" t="s">
        <v>8266</v>
      </c>
      <c r="Q1613" t="s">
        <v>8268</v>
      </c>
      <c r="R1613" s="9">
        <f t="shared" si="80"/>
        <v>42264.29178240741</v>
      </c>
      <c r="S1613" s="9">
        <f t="shared" si="81"/>
        <v>42294.29178240741</v>
      </c>
      <c r="T1613">
        <f t="shared" si="79"/>
        <v>2015</v>
      </c>
    </row>
    <row r="1614" spans="1:20" ht="58" x14ac:dyDescent="0.35">
      <c r="A1614">
        <v>4072</v>
      </c>
      <c r="B1614" s="3" t="s">
        <v>4068</v>
      </c>
      <c r="C1614" s="3" t="s">
        <v>8175</v>
      </c>
      <c r="D1614" s="6">
        <v>1000</v>
      </c>
      <c r="E1614" s="8">
        <v>4</v>
      </c>
      <c r="F1614" t="s">
        <v>8220</v>
      </c>
      <c r="G1614" t="s">
        <v>8224</v>
      </c>
      <c r="H1614" t="s">
        <v>8246</v>
      </c>
      <c r="I1614" s="11">
        <v>1408646111</v>
      </c>
      <c r="J1614">
        <v>1403462111</v>
      </c>
      <c r="K1614" t="b">
        <v>0</v>
      </c>
      <c r="L1614">
        <v>2</v>
      </c>
      <c r="M1614" t="b">
        <v>0</v>
      </c>
      <c r="N1614">
        <f>ROUND(E1614/D1614*100,0)</f>
        <v>0</v>
      </c>
      <c r="O1614">
        <f>IFERROR(ROUND(E1614/L1614,2),0)</f>
        <v>2</v>
      </c>
      <c r="P1614" s="12" t="s">
        <v>8266</v>
      </c>
      <c r="Q1614" t="s">
        <v>8268</v>
      </c>
      <c r="R1614" s="9">
        <f t="shared" si="80"/>
        <v>41812.77443287037</v>
      </c>
      <c r="S1614" s="9">
        <f t="shared" si="81"/>
        <v>41872.77443287037</v>
      </c>
      <c r="T1614">
        <f t="shared" si="79"/>
        <v>2014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>ROUND(E1615/D1615*100,0)</f>
        <v>144</v>
      </c>
      <c r="O1615">
        <f>IFERROR(ROUND(E1615/L1615,2),0)</f>
        <v>66.709999999999994</v>
      </c>
      <c r="P1615" s="12" t="s">
        <v>8280</v>
      </c>
      <c r="Q1615" t="s">
        <v>8299</v>
      </c>
      <c r="R1615" s="9">
        <f t="shared" si="80"/>
        <v>40909.649201388893</v>
      </c>
      <c r="S1615" s="9">
        <f t="shared" si="81"/>
        <v>40937.649201388893</v>
      </c>
      <c r="T1615">
        <f t="shared" si="79"/>
        <v>2012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>ROUND(E1616/D1616*100,0)</f>
        <v>109</v>
      </c>
      <c r="O1616">
        <f>IFERROR(ROUND(E1616/L1616,2),0)</f>
        <v>50.63</v>
      </c>
      <c r="P1616" s="12" t="s">
        <v>8293</v>
      </c>
      <c r="Q1616" t="s">
        <v>8294</v>
      </c>
      <c r="R1616" s="9">
        <f t="shared" si="80"/>
        <v>41160.871886574074</v>
      </c>
      <c r="S1616" s="9">
        <f t="shared" si="81"/>
        <v>41188.415972222225</v>
      </c>
      <c r="T1616">
        <f t="shared" si="79"/>
        <v>2012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>ROUND(E1617/D1617*100,0)</f>
        <v>109</v>
      </c>
      <c r="O1617">
        <f>IFERROR(ROUND(E1617/L1617,2),0)</f>
        <v>24.15</v>
      </c>
      <c r="P1617" s="12" t="s">
        <v>8293</v>
      </c>
      <c r="Q1617" t="s">
        <v>8297</v>
      </c>
      <c r="R1617" s="9">
        <f t="shared" si="80"/>
        <v>42065.053368055553</v>
      </c>
      <c r="S1617" s="9">
        <f t="shared" si="81"/>
        <v>42125.011701388896</v>
      </c>
      <c r="T1617">
        <f t="shared" si="79"/>
        <v>2015</v>
      </c>
    </row>
    <row r="1618" spans="1:20" x14ac:dyDescent="0.35">
      <c r="A1618">
        <v>1128</v>
      </c>
      <c r="B1618" s="3" t="s">
        <v>1129</v>
      </c>
      <c r="C1618" s="3" t="s">
        <v>5238</v>
      </c>
      <c r="D1618" s="6">
        <v>1000</v>
      </c>
      <c r="E1618" s="8">
        <v>1</v>
      </c>
      <c r="F1618" t="s">
        <v>8220</v>
      </c>
      <c r="G1618" t="s">
        <v>8224</v>
      </c>
      <c r="H1618" t="s">
        <v>8246</v>
      </c>
      <c r="I1618" s="11">
        <v>1407425717</v>
      </c>
      <c r="J1618">
        <v>1404833717</v>
      </c>
      <c r="K1618" t="b">
        <v>0</v>
      </c>
      <c r="L1618">
        <v>1</v>
      </c>
      <c r="M1618" t="b">
        <v>0</v>
      </c>
      <c r="N1618">
        <f>ROUND(E1618/D1618*100,0)</f>
        <v>0</v>
      </c>
      <c r="O1618">
        <f>IFERROR(ROUND(E1618/L1618,2),0)</f>
        <v>1</v>
      </c>
      <c r="P1618" s="12" t="s">
        <v>8285</v>
      </c>
      <c r="Q1618" t="s">
        <v>8309</v>
      </c>
      <c r="R1618" s="9">
        <f t="shared" si="80"/>
        <v>41828.649502314816</v>
      </c>
      <c r="S1618" s="9">
        <f t="shared" si="81"/>
        <v>41858.649502314816</v>
      </c>
      <c r="T1618">
        <f t="shared" si="79"/>
        <v>2014</v>
      </c>
    </row>
    <row r="1619" spans="1:20" ht="43.5" x14ac:dyDescent="0.3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 s="11">
        <v>1377284669</v>
      </c>
      <c r="J1619">
        <v>1375729469</v>
      </c>
      <c r="K1619" t="b">
        <v>1</v>
      </c>
      <c r="L1619">
        <v>68</v>
      </c>
      <c r="M1619" t="b">
        <v>1</v>
      </c>
      <c r="N1619">
        <f>ROUND(E1619/D1619*100,0)</f>
        <v>109</v>
      </c>
      <c r="O1619">
        <f>IFERROR(ROUND(E1619/L1619,2),0)</f>
        <v>40.07</v>
      </c>
      <c r="P1619" s="12" t="s">
        <v>8266</v>
      </c>
      <c r="Q1619" t="s">
        <v>8268</v>
      </c>
      <c r="R1619" s="9">
        <f t="shared" si="80"/>
        <v>41491.79478009259</v>
      </c>
      <c r="S1619" s="9">
        <f t="shared" si="81"/>
        <v>41509.79478009259</v>
      </c>
      <c r="T1619">
        <f t="shared" si="79"/>
        <v>2013</v>
      </c>
    </row>
    <row r="1620" spans="1:20" ht="43.5" x14ac:dyDescent="0.35">
      <c r="A1620">
        <v>1739</v>
      </c>
      <c r="B1620" s="3" t="s">
        <v>1740</v>
      </c>
      <c r="C1620" s="3" t="s">
        <v>5849</v>
      </c>
      <c r="D1620" s="6">
        <v>1000</v>
      </c>
      <c r="E1620" s="8">
        <v>1</v>
      </c>
      <c r="F1620" t="s">
        <v>8220</v>
      </c>
      <c r="G1620" t="s">
        <v>8223</v>
      </c>
      <c r="H1620" t="s">
        <v>8245</v>
      </c>
      <c r="I1620" s="11">
        <v>1462391932</v>
      </c>
      <c r="J1620">
        <v>1457297932</v>
      </c>
      <c r="K1620" t="b">
        <v>0</v>
      </c>
      <c r="L1620">
        <v>1</v>
      </c>
      <c r="M1620" t="b">
        <v>0</v>
      </c>
      <c r="N1620">
        <f>ROUND(E1620/D1620*100,0)</f>
        <v>0</v>
      </c>
      <c r="O1620">
        <f>IFERROR(ROUND(E1620/L1620,2),0)</f>
        <v>1</v>
      </c>
      <c r="P1620" s="12" t="s">
        <v>8293</v>
      </c>
      <c r="Q1620" t="s">
        <v>8296</v>
      </c>
      <c r="R1620" s="9">
        <f t="shared" si="80"/>
        <v>42435.874212962968</v>
      </c>
      <c r="S1620" s="9">
        <f t="shared" si="81"/>
        <v>42494.832546296297</v>
      </c>
      <c r="T1620">
        <f t="shared" ref="T1620:T1683" si="82">YEAR(R1620)</f>
        <v>2016</v>
      </c>
    </row>
    <row r="1621" spans="1:20" ht="43.5" x14ac:dyDescent="0.35">
      <c r="A1621">
        <v>3117</v>
      </c>
      <c r="B1621" s="3" t="s">
        <v>3117</v>
      </c>
      <c r="C1621" s="3" t="s">
        <v>7227</v>
      </c>
      <c r="D1621" s="6">
        <v>1000</v>
      </c>
      <c r="E1621" s="8">
        <v>1</v>
      </c>
      <c r="F1621" t="s">
        <v>8220</v>
      </c>
      <c r="G1621" t="s">
        <v>8224</v>
      </c>
      <c r="H1621" t="s">
        <v>8246</v>
      </c>
      <c r="I1621" s="11">
        <v>1464354720</v>
      </c>
      <c r="J1621">
        <v>1463648360</v>
      </c>
      <c r="K1621" t="b">
        <v>0</v>
      </c>
      <c r="L1621">
        <v>1</v>
      </c>
      <c r="M1621" t="b">
        <v>0</v>
      </c>
      <c r="N1621">
        <f>ROUND(E1621/D1621*100,0)</f>
        <v>0</v>
      </c>
      <c r="O1621">
        <f>IFERROR(ROUND(E1621/L1621,2),0)</f>
        <v>1</v>
      </c>
      <c r="P1621" s="12" t="s">
        <v>8266</v>
      </c>
      <c r="Q1621" t="s">
        <v>8267</v>
      </c>
      <c r="R1621" s="9">
        <f t="shared" si="80"/>
        <v>42509.374537037031</v>
      </c>
      <c r="S1621" s="9">
        <f t="shared" si="81"/>
        <v>42517.55</v>
      </c>
      <c r="T1621">
        <f t="shared" si="82"/>
        <v>2016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>ROUND(E1622/D1622*100,0)</f>
        <v>181</v>
      </c>
      <c r="O1622">
        <f>IFERROR(ROUND(E1622/L1622,2),0)</f>
        <v>40.49</v>
      </c>
      <c r="P1622" s="12" t="s">
        <v>8288</v>
      </c>
      <c r="Q1622" t="s">
        <v>8289</v>
      </c>
      <c r="R1622" s="9">
        <f t="shared" si="80"/>
        <v>42761.961099537039</v>
      </c>
      <c r="S1622" s="9">
        <f t="shared" si="81"/>
        <v>42791.961099537039</v>
      </c>
      <c r="T1622">
        <f t="shared" si="82"/>
        <v>2017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>ROUND(E1623/D1623*100,0)</f>
        <v>108</v>
      </c>
      <c r="O1623">
        <f>IFERROR(ROUND(E1623/L1623,2),0)</f>
        <v>54.2</v>
      </c>
      <c r="P1623" s="12" t="s">
        <v>8293</v>
      </c>
      <c r="Q1623" t="s">
        <v>8294</v>
      </c>
      <c r="R1623" s="9">
        <f t="shared" si="80"/>
        <v>41773.932534722226</v>
      </c>
      <c r="S1623" s="9">
        <f t="shared" si="81"/>
        <v>41811.207638888889</v>
      </c>
      <c r="T1623">
        <f t="shared" si="82"/>
        <v>2014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>ROUND(E1624/D1624*100,0)</f>
        <v>108</v>
      </c>
      <c r="O1624">
        <f>IFERROR(ROUND(E1624/L1624,2),0)</f>
        <v>48.33</v>
      </c>
      <c r="P1624" s="12" t="s">
        <v>8293</v>
      </c>
      <c r="Q1624" t="s">
        <v>8297</v>
      </c>
      <c r="R1624" s="9">
        <f t="shared" si="80"/>
        <v>40638.092974537038</v>
      </c>
      <c r="S1624" s="9">
        <f t="shared" si="81"/>
        <v>40668.092974537038</v>
      </c>
      <c r="T1624">
        <f t="shared" si="82"/>
        <v>2011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>ROUND(E1625/D1625*100,0)</f>
        <v>108</v>
      </c>
      <c r="O1625">
        <f>IFERROR(ROUND(E1625/L1625,2),0)</f>
        <v>47.46</v>
      </c>
      <c r="P1625" s="12" t="s">
        <v>8266</v>
      </c>
      <c r="Q1625" t="s">
        <v>8268</v>
      </c>
      <c r="R1625" s="9">
        <f t="shared" si="80"/>
        <v>41759.13962962963</v>
      </c>
      <c r="S1625" s="9">
        <f t="shared" si="81"/>
        <v>41791.165972222225</v>
      </c>
      <c r="T1625">
        <f t="shared" si="82"/>
        <v>2014</v>
      </c>
    </row>
    <row r="1626" spans="1:20" ht="43.5" x14ac:dyDescent="0.3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 s="11">
        <v>1402845364</v>
      </c>
      <c r="J1626">
        <v>1400253364</v>
      </c>
      <c r="K1626" t="b">
        <v>0</v>
      </c>
      <c r="L1626">
        <v>37</v>
      </c>
      <c r="M1626" t="b">
        <v>1</v>
      </c>
      <c r="N1626">
        <f>ROUND(E1626/D1626*100,0)</f>
        <v>108</v>
      </c>
      <c r="O1626">
        <f>IFERROR(ROUND(E1626/L1626,2),0)</f>
        <v>72.97</v>
      </c>
      <c r="P1626" s="12" t="s">
        <v>8266</v>
      </c>
      <c r="Q1626" t="s">
        <v>8269</v>
      </c>
      <c r="R1626" s="9">
        <f t="shared" si="80"/>
        <v>41775.636157407411</v>
      </c>
      <c r="S1626" s="9">
        <f t="shared" si="81"/>
        <v>41805.636157407411</v>
      </c>
      <c r="T1626">
        <f t="shared" si="82"/>
        <v>2014</v>
      </c>
    </row>
    <row r="1627" spans="1:20" ht="43.5" x14ac:dyDescent="0.35">
      <c r="A1627">
        <v>3645</v>
      </c>
      <c r="B1627" s="3" t="s">
        <v>3643</v>
      </c>
      <c r="C1627" s="3" t="s">
        <v>7755</v>
      </c>
      <c r="D1627" s="6">
        <v>1000</v>
      </c>
      <c r="E1627" s="8">
        <v>1</v>
      </c>
      <c r="F1627" t="s">
        <v>8220</v>
      </c>
      <c r="G1627" t="s">
        <v>8228</v>
      </c>
      <c r="H1627" t="s">
        <v>8250</v>
      </c>
      <c r="I1627" s="11">
        <v>1479773838</v>
      </c>
      <c r="J1627">
        <v>1477178238</v>
      </c>
      <c r="K1627" t="b">
        <v>0</v>
      </c>
      <c r="L1627">
        <v>1</v>
      </c>
      <c r="M1627" t="b">
        <v>0</v>
      </c>
      <c r="N1627">
        <f>ROUND(E1627/D1627*100,0)</f>
        <v>0</v>
      </c>
      <c r="O1627">
        <f>IFERROR(ROUND(E1627/L1627,2),0)</f>
        <v>1</v>
      </c>
      <c r="P1627" s="12" t="s">
        <v>8266</v>
      </c>
      <c r="Q1627" t="s">
        <v>8269</v>
      </c>
      <c r="R1627" s="9">
        <f t="shared" si="80"/>
        <v>42665.970347222217</v>
      </c>
      <c r="S1627" s="9">
        <f t="shared" si="81"/>
        <v>42696.012013888889</v>
      </c>
      <c r="T1627">
        <f t="shared" si="82"/>
        <v>2016</v>
      </c>
    </row>
    <row r="1628" spans="1:20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1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>ROUND(E1628/D1628*100,0)</f>
        <v>5</v>
      </c>
      <c r="O1628">
        <f>IFERROR(ROUND(E1628/L1628,2),0)</f>
        <v>450</v>
      </c>
      <c r="P1628" s="12" t="s">
        <v>8266</v>
      </c>
      <c r="Q1628" t="s">
        <v>8268</v>
      </c>
      <c r="R1628" s="9">
        <f t="shared" si="80"/>
        <v>42785.270370370374</v>
      </c>
      <c r="S1628" s="9">
        <f t="shared" si="81"/>
        <v>42819.189583333333</v>
      </c>
      <c r="T1628">
        <f t="shared" si="82"/>
        <v>2017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>ROUND(E1629/D1629*100,0)</f>
        <v>101</v>
      </c>
      <c r="O1629">
        <f>IFERROR(ROUND(E1629/L1629,2),0)</f>
        <v>299.22000000000003</v>
      </c>
      <c r="P1629" s="12" t="s">
        <v>8282</v>
      </c>
      <c r="Q1629" t="s">
        <v>8283</v>
      </c>
      <c r="R1629" s="9">
        <f t="shared" si="80"/>
        <v>42161.770833333328</v>
      </c>
      <c r="S1629" s="9">
        <f t="shared" si="81"/>
        <v>42193.770833333328</v>
      </c>
      <c r="T1629">
        <f t="shared" si="82"/>
        <v>2015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>ROUND(E1630/D1630*100,0)</f>
        <v>128</v>
      </c>
      <c r="O1630">
        <f>IFERROR(ROUND(E1630/L1630,2),0)</f>
        <v>45.59</v>
      </c>
      <c r="P1630" s="12" t="s">
        <v>8293</v>
      </c>
      <c r="Q1630" t="s">
        <v>8303</v>
      </c>
      <c r="R1630" s="9">
        <f t="shared" si="80"/>
        <v>42039.878379629634</v>
      </c>
      <c r="S1630" s="9">
        <f t="shared" si="81"/>
        <v>42069.878379629634</v>
      </c>
      <c r="T1630">
        <f t="shared" si="82"/>
        <v>2015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>ROUND(E1631/D1631*100,0)</f>
        <v>108</v>
      </c>
      <c r="O1631">
        <f>IFERROR(ROUND(E1631/L1631,2),0)</f>
        <v>70.760000000000005</v>
      </c>
      <c r="P1631" s="12" t="s">
        <v>8266</v>
      </c>
      <c r="Q1631" t="s">
        <v>8268</v>
      </c>
      <c r="R1631" s="9">
        <f t="shared" si="80"/>
        <v>42545.478333333333</v>
      </c>
      <c r="S1631" s="9">
        <f t="shared" si="81"/>
        <v>42575.478333333333</v>
      </c>
      <c r="T1631">
        <f t="shared" si="82"/>
        <v>2016</v>
      </c>
    </row>
    <row r="1632" spans="1:20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1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>ROUND(E1632/D1632*100,0)</f>
        <v>134</v>
      </c>
      <c r="O1632">
        <f>IFERROR(ROUND(E1632/L1632,2),0)</f>
        <v>70.55</v>
      </c>
      <c r="P1632" s="12" t="s">
        <v>8293</v>
      </c>
      <c r="Q1632" t="s">
        <v>8297</v>
      </c>
      <c r="R1632" s="9">
        <f t="shared" si="80"/>
        <v>41768.841921296298</v>
      </c>
      <c r="S1632" s="9">
        <f t="shared" si="81"/>
        <v>41799.208333333336</v>
      </c>
      <c r="T1632">
        <f t="shared" si="82"/>
        <v>2014</v>
      </c>
    </row>
    <row r="1633" spans="1:20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1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>ROUND(E1633/D1633*100,0)</f>
        <v>107</v>
      </c>
      <c r="O1633">
        <f>IFERROR(ROUND(E1633/L1633,2),0)</f>
        <v>81.239999999999995</v>
      </c>
      <c r="P1633" s="12" t="s">
        <v>8266</v>
      </c>
      <c r="Q1633" t="s">
        <v>8269</v>
      </c>
      <c r="R1633" s="9">
        <f t="shared" si="80"/>
        <v>41982.773356481484</v>
      </c>
      <c r="S1633" s="9">
        <f t="shared" si="81"/>
        <v>42022.773356481484</v>
      </c>
      <c r="T1633">
        <f t="shared" si="82"/>
        <v>2014</v>
      </c>
    </row>
    <row r="1634" spans="1:20" ht="43.5" x14ac:dyDescent="0.3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 s="11">
        <v>1449756896</v>
      </c>
      <c r="J1634">
        <v>1447164896</v>
      </c>
      <c r="K1634" t="b">
        <v>0</v>
      </c>
      <c r="L1634">
        <v>72</v>
      </c>
      <c r="M1634" t="b">
        <v>1</v>
      </c>
      <c r="N1634">
        <f>ROUND(E1634/D1634*100,0)</f>
        <v>107</v>
      </c>
      <c r="O1634">
        <f>IFERROR(ROUND(E1634/L1634,2),0)</f>
        <v>37.08</v>
      </c>
      <c r="P1634" s="12" t="s">
        <v>8266</v>
      </c>
      <c r="Q1634" t="s">
        <v>8268</v>
      </c>
      <c r="R1634" s="9">
        <f t="shared" si="80"/>
        <v>42318.593703703707</v>
      </c>
      <c r="S1634" s="9">
        <f t="shared" si="81"/>
        <v>42348.593703703707</v>
      </c>
      <c r="T1634">
        <f t="shared" si="82"/>
        <v>2015</v>
      </c>
    </row>
    <row r="1635" spans="1:20" ht="58" x14ac:dyDescent="0.35">
      <c r="A1635">
        <v>182</v>
      </c>
      <c r="B1635" s="3" t="s">
        <v>184</v>
      </c>
      <c r="C1635" s="3" t="s">
        <v>4292</v>
      </c>
      <c r="D1635" s="6">
        <v>1000</v>
      </c>
      <c r="E1635" s="8">
        <v>0</v>
      </c>
      <c r="F1635" t="s">
        <v>8220</v>
      </c>
      <c r="G1635" t="s">
        <v>8223</v>
      </c>
      <c r="H1635" t="s">
        <v>8245</v>
      </c>
      <c r="I1635" s="11">
        <v>1483748232</v>
      </c>
      <c r="J1635">
        <v>1481156232</v>
      </c>
      <c r="K1635" t="b">
        <v>0</v>
      </c>
      <c r="L1635">
        <v>0</v>
      </c>
      <c r="M1635" t="b">
        <v>0</v>
      </c>
      <c r="N1635">
        <f>ROUND(E1635/D1635*100,0)</f>
        <v>0</v>
      </c>
      <c r="O1635">
        <f>IFERROR(ROUND(E1635/L1635,2),0)</f>
        <v>0</v>
      </c>
      <c r="P1635" s="12" t="s">
        <v>8290</v>
      </c>
      <c r="Q1635" t="s">
        <v>8292</v>
      </c>
      <c r="R1635" s="9">
        <f t="shared" si="80"/>
        <v>42712.011944444443</v>
      </c>
      <c r="S1635" s="9">
        <f t="shared" si="81"/>
        <v>42742.011944444443</v>
      </c>
      <c r="T1635">
        <f t="shared" si="82"/>
        <v>2016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>ROUND(E1636/D1636*100,0)</f>
        <v>107</v>
      </c>
      <c r="O1636">
        <f>IFERROR(ROUND(E1636/L1636,2),0)</f>
        <v>37.590000000000003</v>
      </c>
      <c r="P1636" s="12" t="s">
        <v>8266</v>
      </c>
      <c r="Q1636" t="s">
        <v>8268</v>
      </c>
      <c r="R1636" s="9">
        <f t="shared" si="80"/>
        <v>41766.80572916667</v>
      </c>
      <c r="S1636" s="9">
        <f t="shared" si="81"/>
        <v>41799.80572916667</v>
      </c>
      <c r="T1636">
        <f t="shared" si="82"/>
        <v>2014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>ROUND(E1637/D1637*100,0)</f>
        <v>107</v>
      </c>
      <c r="O1637">
        <f>IFERROR(ROUND(E1637/L1637,2),0)</f>
        <v>35.04</v>
      </c>
      <c r="P1637" s="12" t="s">
        <v>8266</v>
      </c>
      <c r="Q1637" t="s">
        <v>8268</v>
      </c>
      <c r="R1637" s="9">
        <f t="shared" si="80"/>
        <v>42495.434236111112</v>
      </c>
      <c r="S1637" s="9">
        <f t="shared" si="81"/>
        <v>42523.434236111112</v>
      </c>
      <c r="T1637">
        <f t="shared" si="82"/>
        <v>2016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>ROUND(E1638/D1638*100,0)</f>
        <v>408</v>
      </c>
      <c r="O1638">
        <f>IFERROR(ROUND(E1638/L1638,2),0)</f>
        <v>33.549999999999997</v>
      </c>
      <c r="P1638" s="12" t="s">
        <v>8285</v>
      </c>
      <c r="Q1638" t="s">
        <v>8286</v>
      </c>
      <c r="R1638" s="9">
        <f t="shared" si="80"/>
        <v>41965.616655092599</v>
      </c>
      <c r="S1638" s="9">
        <f t="shared" si="81"/>
        <v>41995.616655092599</v>
      </c>
      <c r="T1638">
        <f t="shared" si="82"/>
        <v>2014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>ROUND(E1639/D1639*100,0)</f>
        <v>106</v>
      </c>
      <c r="O1639">
        <f>IFERROR(ROUND(E1639/L1639,2),0)</f>
        <v>64.63</v>
      </c>
      <c r="P1639" s="12" t="s">
        <v>8266</v>
      </c>
      <c r="Q1639" t="s">
        <v>8268</v>
      </c>
      <c r="R1639" s="9">
        <f t="shared" si="80"/>
        <v>42170.910231481481</v>
      </c>
      <c r="S1639" s="9">
        <f t="shared" si="81"/>
        <v>42205.165972222225</v>
      </c>
      <c r="T1639">
        <f t="shared" si="82"/>
        <v>2015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>ROUND(E1640/D1640*100,0)</f>
        <v>106</v>
      </c>
      <c r="O1640">
        <f>IFERROR(ROUND(E1640/L1640,2),0)</f>
        <v>46.43</v>
      </c>
      <c r="P1640" s="12" t="s">
        <v>8266</v>
      </c>
      <c r="Q1640" t="s">
        <v>8268</v>
      </c>
      <c r="R1640" s="9">
        <f t="shared" si="80"/>
        <v>42167.434166666666</v>
      </c>
      <c r="S1640" s="9">
        <f t="shared" si="81"/>
        <v>42197.434166666666</v>
      </c>
      <c r="T1640">
        <f t="shared" si="82"/>
        <v>2015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>ROUND(E1641/D1641*100,0)</f>
        <v>132</v>
      </c>
      <c r="O1641">
        <f>IFERROR(ROUND(E1641/L1641,2),0)</f>
        <v>105.44</v>
      </c>
      <c r="P1641" s="12" t="s">
        <v>8282</v>
      </c>
      <c r="Q1641" t="s">
        <v>8283</v>
      </c>
      <c r="R1641" s="9">
        <f t="shared" si="80"/>
        <v>42104.840335648143</v>
      </c>
      <c r="S1641" s="9">
        <f t="shared" si="81"/>
        <v>42164.840335648143</v>
      </c>
      <c r="T1641">
        <f t="shared" si="82"/>
        <v>2015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>ROUND(E1642/D1642*100,0)</f>
        <v>146</v>
      </c>
      <c r="O1642">
        <f>IFERROR(ROUND(E1642/L1642,2),0)</f>
        <v>292.77999999999997</v>
      </c>
      <c r="P1642" s="12" t="s">
        <v>8266</v>
      </c>
      <c r="Q1642" t="s">
        <v>8268</v>
      </c>
      <c r="R1642" s="9">
        <f t="shared" si="80"/>
        <v>41822.57503472222</v>
      </c>
      <c r="S1642" s="9">
        <f t="shared" si="81"/>
        <v>41825.041666666664</v>
      </c>
      <c r="T1642">
        <f t="shared" si="82"/>
        <v>2014</v>
      </c>
    </row>
    <row r="1643" spans="1:20" ht="58" x14ac:dyDescent="0.3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 s="11">
        <v>1465527600</v>
      </c>
      <c r="J1643">
        <v>1462252542</v>
      </c>
      <c r="K1643" t="b">
        <v>0</v>
      </c>
      <c r="L1643">
        <v>54</v>
      </c>
      <c r="M1643" t="b">
        <v>1</v>
      </c>
      <c r="N1643">
        <f>ROUND(E1643/D1643*100,0)</f>
        <v>175</v>
      </c>
      <c r="O1643">
        <f>IFERROR(ROUND(E1643/L1643,2),0)</f>
        <v>48.7</v>
      </c>
      <c r="P1643" s="12" t="s">
        <v>8266</v>
      </c>
      <c r="Q1643" t="s">
        <v>8268</v>
      </c>
      <c r="R1643" s="9">
        <f t="shared" si="80"/>
        <v>42493.219236111108</v>
      </c>
      <c r="S1643" s="9">
        <f t="shared" si="81"/>
        <v>42531.125</v>
      </c>
      <c r="T1643">
        <f t="shared" si="82"/>
        <v>2016</v>
      </c>
    </row>
    <row r="1644" spans="1:20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1">
        <v>1367940794</v>
      </c>
      <c r="J1644">
        <v>1365348794</v>
      </c>
      <c r="K1644" t="b">
        <v>0</v>
      </c>
      <c r="L1644">
        <v>34</v>
      </c>
      <c r="M1644" t="b">
        <v>1</v>
      </c>
      <c r="N1644">
        <f>ROUND(E1644/D1644*100,0)</f>
        <v>103</v>
      </c>
      <c r="O1644">
        <f>IFERROR(ROUND(E1644/L1644,2),0)</f>
        <v>77.349999999999994</v>
      </c>
      <c r="P1644" s="12" t="s">
        <v>8293</v>
      </c>
      <c r="Q1644" t="s">
        <v>8294</v>
      </c>
      <c r="R1644" s="9">
        <f t="shared" si="80"/>
        <v>41371.648078703707</v>
      </c>
      <c r="S1644" s="9">
        <f t="shared" si="81"/>
        <v>41401.648078703707</v>
      </c>
      <c r="T1644">
        <f t="shared" si="82"/>
        <v>2013</v>
      </c>
    </row>
    <row r="1645" spans="1:20" ht="43.5" x14ac:dyDescent="0.3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 s="11">
        <v>1445431533</v>
      </c>
      <c r="J1645">
        <v>1442839533</v>
      </c>
      <c r="K1645" t="b">
        <v>0</v>
      </c>
      <c r="L1645">
        <v>27</v>
      </c>
      <c r="M1645" t="b">
        <v>0</v>
      </c>
      <c r="N1645">
        <f>ROUND(E1645/D1645*100,0)</f>
        <v>11</v>
      </c>
      <c r="O1645">
        <f>IFERROR(ROUND(E1645/L1645,2),0)</f>
        <v>97.41</v>
      </c>
      <c r="P1645" s="12" t="s">
        <v>8277</v>
      </c>
      <c r="Q1645" t="s">
        <v>8307</v>
      </c>
      <c r="R1645" s="9">
        <f t="shared" si="80"/>
        <v>42268.531631944439</v>
      </c>
      <c r="S1645" s="9">
        <f t="shared" si="81"/>
        <v>42298.531631944439</v>
      </c>
      <c r="T1645">
        <f t="shared" si="82"/>
        <v>2015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>ROUND(E1646/D1646*100,0)</f>
        <v>105</v>
      </c>
      <c r="O1646">
        <f>IFERROR(ROUND(E1646/L1646,2),0)</f>
        <v>40.94</v>
      </c>
      <c r="P1646" s="12" t="s">
        <v>8266</v>
      </c>
      <c r="Q1646" t="s">
        <v>8268</v>
      </c>
      <c r="R1646" s="9">
        <f t="shared" si="80"/>
        <v>42462.893495370372</v>
      </c>
      <c r="S1646" s="9">
        <f t="shared" si="81"/>
        <v>42492.893495370372</v>
      </c>
      <c r="T1646">
        <f t="shared" si="82"/>
        <v>2016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>ROUND(E1647/D1647*100,0)</f>
        <v>105</v>
      </c>
      <c r="O1647">
        <f>IFERROR(ROUND(E1647/L1647,2),0)</f>
        <v>32.32</v>
      </c>
      <c r="P1647" s="12" t="s">
        <v>8293</v>
      </c>
      <c r="Q1647" t="s">
        <v>8294</v>
      </c>
      <c r="R1647" s="9">
        <f t="shared" si="80"/>
        <v>40310.287673611114</v>
      </c>
      <c r="S1647" s="9">
        <f t="shared" si="81"/>
        <v>40369.916666666664</v>
      </c>
      <c r="T1647">
        <f t="shared" si="82"/>
        <v>2010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>ROUND(E1648/D1648*100,0)</f>
        <v>174</v>
      </c>
      <c r="O1648">
        <f>IFERROR(ROUND(E1648/L1648,2),0)</f>
        <v>68.84</v>
      </c>
      <c r="P1648" s="12" t="s">
        <v>8266</v>
      </c>
      <c r="Q1648" t="s">
        <v>8268</v>
      </c>
      <c r="R1648" s="9">
        <f t="shared" si="80"/>
        <v>42440.416504629626</v>
      </c>
      <c r="S1648" s="9">
        <f t="shared" si="81"/>
        <v>42463.708333333328</v>
      </c>
      <c r="T1648">
        <f t="shared" si="82"/>
        <v>2016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>ROUND(E1649/D1649*100,0)</f>
        <v>105</v>
      </c>
      <c r="O1649">
        <f>IFERROR(ROUND(E1649/L1649,2),0)</f>
        <v>104.6</v>
      </c>
      <c r="P1649" s="12" t="s">
        <v>8290</v>
      </c>
      <c r="Q1649" t="s">
        <v>8308</v>
      </c>
      <c r="R1649" s="9">
        <f t="shared" si="80"/>
        <v>40322.53938657407</v>
      </c>
      <c r="S1649" s="9">
        <f t="shared" si="81"/>
        <v>40332.070138888892</v>
      </c>
      <c r="T1649">
        <f t="shared" si="82"/>
        <v>2010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>ROUND(E1650/D1650*100,0)</f>
        <v>130</v>
      </c>
      <c r="O1650">
        <f>IFERROR(ROUND(E1650/L1650,2),0)</f>
        <v>37.270000000000003</v>
      </c>
      <c r="P1650" s="12" t="s">
        <v>8293</v>
      </c>
      <c r="Q1650" t="s">
        <v>8301</v>
      </c>
      <c r="R1650" s="9">
        <f t="shared" si="80"/>
        <v>42522.880243055552</v>
      </c>
      <c r="S1650" s="9">
        <f t="shared" si="81"/>
        <v>42582.822916666672</v>
      </c>
      <c r="T1650">
        <f t="shared" si="82"/>
        <v>2016</v>
      </c>
    </row>
    <row r="1651" spans="1:20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>ROUND(E1651/D1651*100,0)</f>
        <v>104</v>
      </c>
      <c r="O1651">
        <f>IFERROR(ROUND(E1651/L1651,2),0)</f>
        <v>66.87</v>
      </c>
      <c r="P1651" s="12" t="s">
        <v>8293</v>
      </c>
      <c r="Q1651" t="s">
        <v>8301</v>
      </c>
      <c r="R1651" s="9">
        <f t="shared" si="80"/>
        <v>41526.592395833337</v>
      </c>
      <c r="S1651" s="9">
        <f t="shared" si="81"/>
        <v>41561.165972222225</v>
      </c>
      <c r="T1651">
        <f t="shared" si="82"/>
        <v>2013</v>
      </c>
    </row>
    <row r="1652" spans="1:20" ht="58" x14ac:dyDescent="0.35">
      <c r="A1652">
        <v>193</v>
      </c>
      <c r="B1652" s="3" t="s">
        <v>195</v>
      </c>
      <c r="C1652" s="3" t="s">
        <v>4303</v>
      </c>
      <c r="D1652" s="6">
        <v>1000</v>
      </c>
      <c r="E1652" s="8">
        <v>0</v>
      </c>
      <c r="F1652" t="s">
        <v>8220</v>
      </c>
      <c r="G1652" t="s">
        <v>8224</v>
      </c>
      <c r="H1652" t="s">
        <v>8246</v>
      </c>
      <c r="I1652" s="11">
        <v>1417217166</v>
      </c>
      <c r="J1652">
        <v>1412029566</v>
      </c>
      <c r="K1652" t="b">
        <v>0</v>
      </c>
      <c r="L1652">
        <v>0</v>
      </c>
      <c r="M1652" t="b">
        <v>0</v>
      </c>
      <c r="N1652">
        <f>ROUND(E1652/D1652*100,0)</f>
        <v>0</v>
      </c>
      <c r="O1652">
        <f>IFERROR(ROUND(E1652/L1652,2),0)</f>
        <v>0</v>
      </c>
      <c r="P1652" s="12" t="s">
        <v>8290</v>
      </c>
      <c r="Q1652" t="s">
        <v>8292</v>
      </c>
      <c r="R1652" s="9">
        <f t="shared" si="80"/>
        <v>41911.934791666667</v>
      </c>
      <c r="S1652" s="9">
        <f t="shared" si="81"/>
        <v>41971.976458333331</v>
      </c>
      <c r="T1652">
        <f t="shared" si="82"/>
        <v>2014</v>
      </c>
    </row>
    <row r="1653" spans="1:20" ht="43.5" x14ac:dyDescent="0.35">
      <c r="A1653">
        <v>436</v>
      </c>
      <c r="B1653" s="3" t="s">
        <v>437</v>
      </c>
      <c r="C1653" s="3" t="s">
        <v>4546</v>
      </c>
      <c r="D1653" s="6">
        <v>1000</v>
      </c>
      <c r="E1653" s="8">
        <v>0</v>
      </c>
      <c r="F1653" t="s">
        <v>8220</v>
      </c>
      <c r="G1653" t="s">
        <v>8223</v>
      </c>
      <c r="H1653" t="s">
        <v>8245</v>
      </c>
      <c r="I1653" s="11">
        <v>1375260113</v>
      </c>
      <c r="J1653">
        <v>1372668113</v>
      </c>
      <c r="K1653" t="b">
        <v>0</v>
      </c>
      <c r="L1653">
        <v>0</v>
      </c>
      <c r="M1653" t="b">
        <v>0</v>
      </c>
      <c r="N1653">
        <f>ROUND(E1653/D1653*100,0)</f>
        <v>0</v>
      </c>
      <c r="O1653">
        <f>IFERROR(ROUND(E1653/L1653,2),0)</f>
        <v>0</v>
      </c>
      <c r="P1653" s="12" t="s">
        <v>8290</v>
      </c>
      <c r="Q1653" t="s">
        <v>8304</v>
      </c>
      <c r="R1653" s="9">
        <f t="shared" si="80"/>
        <v>41456.36241898148</v>
      </c>
      <c r="S1653" s="9">
        <f t="shared" si="81"/>
        <v>41486.36241898148</v>
      </c>
      <c r="T1653">
        <f t="shared" si="82"/>
        <v>2013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>ROUND(E1654/D1654*100,0)</f>
        <v>104</v>
      </c>
      <c r="O1654">
        <f>IFERROR(ROUND(E1654/L1654,2),0)</f>
        <v>27.15</v>
      </c>
      <c r="P1654" s="12" t="s">
        <v>8293</v>
      </c>
      <c r="Q1654" t="s">
        <v>8297</v>
      </c>
      <c r="R1654" s="9">
        <f t="shared" si="80"/>
        <v>41766.970648148148</v>
      </c>
      <c r="S1654" s="9">
        <f t="shared" si="81"/>
        <v>41799.165972222225</v>
      </c>
      <c r="T1654">
        <f t="shared" si="82"/>
        <v>2014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>ROUND(E1655/D1655*100,0)</f>
        <v>104</v>
      </c>
      <c r="O1655">
        <f>IFERROR(ROUND(E1655/L1655,2),0)</f>
        <v>186.07</v>
      </c>
      <c r="P1655" s="12" t="s">
        <v>8266</v>
      </c>
      <c r="Q1655" t="s">
        <v>8268</v>
      </c>
      <c r="R1655" s="9">
        <f t="shared" si="80"/>
        <v>42100.927858796291</v>
      </c>
      <c r="S1655" s="9">
        <f t="shared" si="81"/>
        <v>42126.875</v>
      </c>
      <c r="T1655">
        <f t="shared" si="82"/>
        <v>2015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>ROUND(E1656/D1656*100,0)</f>
        <v>104</v>
      </c>
      <c r="O1656">
        <f>IFERROR(ROUND(E1656/L1656,2),0)</f>
        <v>57.78</v>
      </c>
      <c r="P1656" s="12" t="s">
        <v>8293</v>
      </c>
      <c r="Q1656" t="s">
        <v>8294</v>
      </c>
      <c r="R1656" s="9">
        <f t="shared" si="80"/>
        <v>40632.94195601852</v>
      </c>
      <c r="S1656" s="9">
        <f t="shared" si="81"/>
        <v>40649.165972222225</v>
      </c>
      <c r="T1656">
        <f t="shared" si="82"/>
        <v>2011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>ROUND(E1657/D1657*100,0)</f>
        <v>104</v>
      </c>
      <c r="O1657">
        <f>IFERROR(ROUND(E1657/L1657,2),0)</f>
        <v>19.7</v>
      </c>
      <c r="P1657" s="12" t="s">
        <v>8266</v>
      </c>
      <c r="Q1657" t="s">
        <v>8268</v>
      </c>
      <c r="R1657" s="9">
        <f t="shared" si="80"/>
        <v>42060.035636574074</v>
      </c>
      <c r="S1657" s="9">
        <f t="shared" si="81"/>
        <v>42081.708333333328</v>
      </c>
      <c r="T1657">
        <f t="shared" si="82"/>
        <v>2015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>ROUND(E1658/D1658*100,0)</f>
        <v>104</v>
      </c>
      <c r="O1658">
        <f>IFERROR(ROUND(E1658/L1658,2),0)</f>
        <v>866.67</v>
      </c>
      <c r="P1658" s="12" t="s">
        <v>8266</v>
      </c>
      <c r="Q1658" t="s">
        <v>8268</v>
      </c>
      <c r="R1658" s="9">
        <f t="shared" si="80"/>
        <v>42321.101759259262</v>
      </c>
      <c r="S1658" s="9">
        <f t="shared" si="81"/>
        <v>42351.101759259262</v>
      </c>
      <c r="T1658">
        <f t="shared" si="82"/>
        <v>2015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>ROUND(E1659/D1659*100,0)</f>
        <v>173</v>
      </c>
      <c r="O1659">
        <f>IFERROR(ROUND(E1659/L1659,2),0)</f>
        <v>32.07</v>
      </c>
      <c r="P1659" s="12" t="s">
        <v>8280</v>
      </c>
      <c r="Q1659" t="s">
        <v>8299</v>
      </c>
      <c r="R1659" s="9">
        <f t="shared" si="80"/>
        <v>41095.900694444441</v>
      </c>
      <c r="S1659" s="9">
        <f t="shared" si="81"/>
        <v>41123.900694444441</v>
      </c>
      <c r="T1659">
        <f t="shared" si="82"/>
        <v>2012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>ROUND(E1660/D1660*100,0)</f>
        <v>106</v>
      </c>
      <c r="O1660">
        <f>IFERROR(ROUND(E1660/L1660,2),0)</f>
        <v>54.08</v>
      </c>
      <c r="P1660" s="12" t="s">
        <v>8290</v>
      </c>
      <c r="Q1660" t="s">
        <v>8291</v>
      </c>
      <c r="R1660" s="9">
        <f t="shared" si="80"/>
        <v>42576.452731481477</v>
      </c>
      <c r="S1660" s="9">
        <f t="shared" si="81"/>
        <v>42607.452731481477</v>
      </c>
      <c r="T1660">
        <f t="shared" si="82"/>
        <v>2016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>ROUND(E1661/D1661*100,0)</f>
        <v>104</v>
      </c>
      <c r="O1661">
        <f>IFERROR(ROUND(E1661/L1661,2),0)</f>
        <v>66.510000000000005</v>
      </c>
      <c r="P1661" s="12" t="s">
        <v>8266</v>
      </c>
      <c r="Q1661" t="s">
        <v>8268</v>
      </c>
      <c r="R1661" s="9">
        <f t="shared" si="80"/>
        <v>41760.935706018521</v>
      </c>
      <c r="S1661" s="9">
        <f t="shared" si="81"/>
        <v>41772.166666666664</v>
      </c>
      <c r="T1661">
        <f t="shared" si="82"/>
        <v>2014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>ROUND(E1662/D1662*100,0)</f>
        <v>103</v>
      </c>
      <c r="O1662">
        <f>IFERROR(ROUND(E1662/L1662,2),0)</f>
        <v>95.74</v>
      </c>
      <c r="P1662" s="12" t="s">
        <v>8293</v>
      </c>
      <c r="Q1662" t="s">
        <v>8306</v>
      </c>
      <c r="R1662" s="9">
        <f t="shared" si="80"/>
        <v>40785.675011574072</v>
      </c>
      <c r="S1662" s="9">
        <f t="shared" si="81"/>
        <v>40845.675011574072</v>
      </c>
      <c r="T1662">
        <f t="shared" si="82"/>
        <v>2011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>ROUND(E1663/D1663*100,0)</f>
        <v>103</v>
      </c>
      <c r="O1663">
        <f>IFERROR(ROUND(E1663/L1663,2),0)</f>
        <v>76.03</v>
      </c>
      <c r="P1663" s="12" t="s">
        <v>8266</v>
      </c>
      <c r="Q1663" t="s">
        <v>8268</v>
      </c>
      <c r="R1663" s="9">
        <f t="shared" si="80"/>
        <v>42124.848414351851</v>
      </c>
      <c r="S1663" s="9">
        <f t="shared" si="81"/>
        <v>42154.848414351851</v>
      </c>
      <c r="T1663">
        <f t="shared" si="82"/>
        <v>2015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>ROUND(E1664/D1664*100,0)</f>
        <v>215</v>
      </c>
      <c r="O1664">
        <f>IFERROR(ROUND(E1664/L1664,2),0)</f>
        <v>78.180000000000007</v>
      </c>
      <c r="P1664" s="12" t="s">
        <v>8282</v>
      </c>
      <c r="Q1664" t="s">
        <v>8283</v>
      </c>
      <c r="R1664" s="9">
        <f t="shared" si="80"/>
        <v>40254.450335648151</v>
      </c>
      <c r="S1664" s="9">
        <f t="shared" si="81"/>
        <v>40313.340277777781</v>
      </c>
      <c r="T1664">
        <f t="shared" si="82"/>
        <v>2010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>ROUND(E1665/D1665*100,0)</f>
        <v>172</v>
      </c>
      <c r="O1665">
        <f>IFERROR(ROUND(E1665/L1665,2),0)</f>
        <v>33.03</v>
      </c>
      <c r="P1665" s="12" t="s">
        <v>8266</v>
      </c>
      <c r="Q1665" t="s">
        <v>8268</v>
      </c>
      <c r="R1665" s="9">
        <f t="shared" si="80"/>
        <v>41806.605034722219</v>
      </c>
      <c r="S1665" s="9">
        <f t="shared" si="81"/>
        <v>41836.605034722219</v>
      </c>
      <c r="T1665">
        <f t="shared" si="82"/>
        <v>2014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>ROUND(E1666/D1666*100,0)</f>
        <v>103</v>
      </c>
      <c r="O1666">
        <f>IFERROR(ROUND(E1666/L1666,2),0)</f>
        <v>52.55</v>
      </c>
      <c r="P1666" s="12" t="s">
        <v>8266</v>
      </c>
      <c r="Q1666" t="s">
        <v>8268</v>
      </c>
      <c r="R1666" s="9">
        <f t="shared" si="80"/>
        <v>42016.800208333334</v>
      </c>
      <c r="S1666" s="9">
        <f t="shared" si="81"/>
        <v>42032.916666666672</v>
      </c>
      <c r="T1666">
        <f t="shared" si="82"/>
        <v>2015</v>
      </c>
    </row>
    <row r="1667" spans="1:20" ht="43.5" x14ac:dyDescent="0.3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 s="11">
        <v>1471428340</v>
      </c>
      <c r="J1667">
        <v>1469009140</v>
      </c>
      <c r="K1667" t="b">
        <v>0</v>
      </c>
      <c r="L1667">
        <v>83</v>
      </c>
      <c r="M1667" t="b">
        <v>1</v>
      </c>
      <c r="N1667">
        <f>ROUND(E1667/D1667*100,0)</f>
        <v>128</v>
      </c>
      <c r="O1667">
        <f>IFERROR(ROUND(E1667/L1667,2),0)</f>
        <v>30.95</v>
      </c>
      <c r="P1667" s="12" t="s">
        <v>8266</v>
      </c>
      <c r="Q1667" t="s">
        <v>8268</v>
      </c>
      <c r="R1667" s="9">
        <f t="shared" ref="R1667:R1730" si="83">(((J1667/60)/60)/24)+DATE(1970,1,1)</f>
        <v>42571.420601851853</v>
      </c>
      <c r="S1667" s="9">
        <f t="shared" ref="S1667:S1730" si="84">(((I1667/60)/60)/24)+DATE(1970,1,1)</f>
        <v>42599.420601851853</v>
      </c>
      <c r="T1667">
        <f t="shared" si="82"/>
        <v>2016</v>
      </c>
    </row>
    <row r="1668" spans="1:20" ht="43.5" x14ac:dyDescent="0.3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 s="11">
        <v>1465081053</v>
      </c>
      <c r="J1668">
        <v>1462489053</v>
      </c>
      <c r="K1668" t="b">
        <v>0</v>
      </c>
      <c r="L1668">
        <v>54</v>
      </c>
      <c r="M1668" t="b">
        <v>1</v>
      </c>
      <c r="N1668">
        <f>ROUND(E1668/D1668*100,0)</f>
        <v>103</v>
      </c>
      <c r="O1668">
        <f>IFERROR(ROUND(E1668/L1668,2),0)</f>
        <v>47.57</v>
      </c>
      <c r="P1668" s="12" t="s">
        <v>8266</v>
      </c>
      <c r="Q1668" t="s">
        <v>8269</v>
      </c>
      <c r="R1668" s="9">
        <f t="shared" si="83"/>
        <v>42495.956631944442</v>
      </c>
      <c r="S1668" s="9">
        <f t="shared" si="84"/>
        <v>42525.956631944442</v>
      </c>
      <c r="T1668">
        <f t="shared" si="82"/>
        <v>2016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>ROUND(E1669/D1669*100,0)</f>
        <v>103</v>
      </c>
      <c r="O1669">
        <f>IFERROR(ROUND(E1669/L1669,2),0)</f>
        <v>40.08</v>
      </c>
      <c r="P1669" s="12" t="s">
        <v>8293</v>
      </c>
      <c r="Q1669" t="s">
        <v>8294</v>
      </c>
      <c r="R1669" s="9">
        <f t="shared" si="83"/>
        <v>41004.72619212963</v>
      </c>
      <c r="S1669" s="9">
        <f t="shared" si="84"/>
        <v>41034.72619212963</v>
      </c>
      <c r="T1669">
        <f t="shared" si="82"/>
        <v>2012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>ROUND(E1670/D1670*100,0)</f>
        <v>103</v>
      </c>
      <c r="O1670">
        <f>IFERROR(ROUND(E1670/L1670,2),0)</f>
        <v>59.65</v>
      </c>
      <c r="P1670" s="12" t="s">
        <v>8266</v>
      </c>
      <c r="Q1670" t="s">
        <v>8268</v>
      </c>
      <c r="R1670" s="9">
        <f t="shared" si="83"/>
        <v>42294.429641203707</v>
      </c>
      <c r="S1670" s="9">
        <f t="shared" si="84"/>
        <v>42321.845138888893</v>
      </c>
      <c r="T1670">
        <f t="shared" si="82"/>
        <v>2015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>ROUND(E1671/D1671*100,0)</f>
        <v>103</v>
      </c>
      <c r="O1671">
        <f>IFERROR(ROUND(E1671/L1671,2),0)</f>
        <v>77.73</v>
      </c>
      <c r="P1671" s="12" t="s">
        <v>8266</v>
      </c>
      <c r="Q1671" t="s">
        <v>8268</v>
      </c>
      <c r="R1671" s="9">
        <f t="shared" si="83"/>
        <v>42417.585532407407</v>
      </c>
      <c r="S1671" s="9">
        <f t="shared" si="84"/>
        <v>42432.249305555553</v>
      </c>
      <c r="T1671">
        <f t="shared" si="82"/>
        <v>2016</v>
      </c>
    </row>
    <row r="1672" spans="1:20" ht="43.5" x14ac:dyDescent="0.3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 s="11">
        <v>1446759880</v>
      </c>
      <c r="J1672">
        <v>1444164280</v>
      </c>
      <c r="K1672" t="b">
        <v>0</v>
      </c>
      <c r="L1672">
        <v>57</v>
      </c>
      <c r="M1672" t="b">
        <v>1</v>
      </c>
      <c r="N1672">
        <f>ROUND(E1672/D1672*100,0)</f>
        <v>171</v>
      </c>
      <c r="O1672">
        <f>IFERROR(ROUND(E1672/L1672,2),0)</f>
        <v>44.91</v>
      </c>
      <c r="P1672" s="12" t="s">
        <v>8266</v>
      </c>
      <c r="Q1672" t="s">
        <v>8268</v>
      </c>
      <c r="R1672" s="9">
        <f t="shared" si="83"/>
        <v>42283.864351851851</v>
      </c>
      <c r="S1672" s="9">
        <f t="shared" si="84"/>
        <v>42313.906018518523</v>
      </c>
      <c r="T1672">
        <f t="shared" si="82"/>
        <v>2015</v>
      </c>
    </row>
    <row r="1673" spans="1:20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1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>ROUND(E1673/D1673*100,0)</f>
        <v>128</v>
      </c>
      <c r="O1673">
        <f>IFERROR(ROUND(E1673/L1673,2),0)</f>
        <v>60.95</v>
      </c>
      <c r="P1673" s="12" t="s">
        <v>8266</v>
      </c>
      <c r="Q1673" t="s">
        <v>8268</v>
      </c>
      <c r="R1673" s="9">
        <f t="shared" si="83"/>
        <v>42590.90425925926</v>
      </c>
      <c r="S1673" s="9">
        <f t="shared" si="84"/>
        <v>42606.90425925926</v>
      </c>
      <c r="T1673">
        <f t="shared" si="82"/>
        <v>2016</v>
      </c>
    </row>
    <row r="1674" spans="1:20" ht="43.5" x14ac:dyDescent="0.3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1">
        <v>1459348740</v>
      </c>
      <c r="J1674">
        <v>1458647725</v>
      </c>
      <c r="K1674" t="b">
        <v>0</v>
      </c>
      <c r="L1674">
        <v>21</v>
      </c>
      <c r="M1674" t="b">
        <v>1</v>
      </c>
      <c r="N1674">
        <f>ROUND(E1674/D1674*100,0)</f>
        <v>102</v>
      </c>
      <c r="O1674">
        <f>IFERROR(ROUND(E1674/L1674,2),0)</f>
        <v>121.9</v>
      </c>
      <c r="P1674" s="12" t="s">
        <v>8266</v>
      </c>
      <c r="Q1674" t="s">
        <v>8268</v>
      </c>
      <c r="R1674" s="9">
        <f t="shared" si="83"/>
        <v>42451.496817129635</v>
      </c>
      <c r="S1674" s="9">
        <f t="shared" si="84"/>
        <v>42459.610416666663</v>
      </c>
      <c r="T1674">
        <f t="shared" si="82"/>
        <v>2016</v>
      </c>
    </row>
    <row r="1675" spans="1:20" ht="116" x14ac:dyDescent="0.3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 s="11">
        <v>1438799760</v>
      </c>
      <c r="J1675">
        <v>1437236378</v>
      </c>
      <c r="K1675" t="b">
        <v>0</v>
      </c>
      <c r="L1675">
        <v>54</v>
      </c>
      <c r="M1675" t="b">
        <v>1</v>
      </c>
      <c r="N1675">
        <f>ROUND(E1675/D1675*100,0)</f>
        <v>102</v>
      </c>
      <c r="O1675">
        <f>IFERROR(ROUND(E1675/L1675,2),0)</f>
        <v>47.41</v>
      </c>
      <c r="P1675" s="12" t="s">
        <v>8266</v>
      </c>
      <c r="Q1675" t="s">
        <v>8268</v>
      </c>
      <c r="R1675" s="9">
        <f t="shared" si="83"/>
        <v>42203.680300925931</v>
      </c>
      <c r="S1675" s="9">
        <f t="shared" si="84"/>
        <v>42221.774999999994</v>
      </c>
      <c r="T1675">
        <f t="shared" si="82"/>
        <v>2015</v>
      </c>
    </row>
    <row r="1676" spans="1:20" ht="43.5" x14ac:dyDescent="0.3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 s="11">
        <v>1435185252</v>
      </c>
      <c r="J1676">
        <v>1432593252</v>
      </c>
      <c r="K1676" t="b">
        <v>0</v>
      </c>
      <c r="L1676">
        <v>66</v>
      </c>
      <c r="M1676" t="b">
        <v>1</v>
      </c>
      <c r="N1676">
        <f>ROUND(E1676/D1676*100,0)</f>
        <v>128</v>
      </c>
      <c r="O1676">
        <f>IFERROR(ROUND(E1676/L1676,2),0)</f>
        <v>38.71</v>
      </c>
      <c r="P1676" s="12" t="s">
        <v>8266</v>
      </c>
      <c r="Q1676" t="s">
        <v>8268</v>
      </c>
      <c r="R1676" s="9">
        <f t="shared" si="83"/>
        <v>42149.940416666665</v>
      </c>
      <c r="S1676" s="9">
        <f t="shared" si="84"/>
        <v>42179.940416666665</v>
      </c>
      <c r="T1676">
        <f t="shared" si="82"/>
        <v>2015</v>
      </c>
    </row>
    <row r="1677" spans="1:20" ht="43.5" x14ac:dyDescent="0.3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 s="11">
        <v>1425741525</v>
      </c>
      <c r="J1677">
        <v>1423149525</v>
      </c>
      <c r="K1677" t="b">
        <v>0</v>
      </c>
      <c r="L1677">
        <v>31</v>
      </c>
      <c r="M1677" t="b">
        <v>1</v>
      </c>
      <c r="N1677">
        <f>ROUND(E1677/D1677*100,0)</f>
        <v>102</v>
      </c>
      <c r="O1677">
        <f>IFERROR(ROUND(E1677/L1677,2),0)</f>
        <v>82.42</v>
      </c>
      <c r="P1677" s="12" t="s">
        <v>8280</v>
      </c>
      <c r="Q1677" t="s">
        <v>8299</v>
      </c>
      <c r="R1677" s="9">
        <f t="shared" si="83"/>
        <v>42040.638020833328</v>
      </c>
      <c r="S1677" s="9">
        <f t="shared" si="84"/>
        <v>42070.638020833328</v>
      </c>
      <c r="T1677">
        <f t="shared" si="82"/>
        <v>2015</v>
      </c>
    </row>
    <row r="1678" spans="1:20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1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>ROUND(E1678/D1678*100,0)</f>
        <v>102</v>
      </c>
      <c r="O1678">
        <f>IFERROR(ROUND(E1678/L1678,2),0)</f>
        <v>134.21</v>
      </c>
      <c r="P1678" s="12" t="s">
        <v>8280</v>
      </c>
      <c r="Q1678" t="s">
        <v>8299</v>
      </c>
      <c r="R1678" s="9">
        <f t="shared" si="83"/>
        <v>40429.836435185185</v>
      </c>
      <c r="S1678" s="9">
        <f t="shared" si="84"/>
        <v>40459.836435185185</v>
      </c>
      <c r="T1678">
        <f t="shared" si="82"/>
        <v>2010</v>
      </c>
    </row>
    <row r="1679" spans="1:20" x14ac:dyDescent="0.35">
      <c r="A1679">
        <v>490</v>
      </c>
      <c r="B1679" s="3" t="s">
        <v>491</v>
      </c>
      <c r="C1679" s="3" t="s">
        <v>4600</v>
      </c>
      <c r="D1679" s="6">
        <v>1000</v>
      </c>
      <c r="E1679" s="8">
        <v>0</v>
      </c>
      <c r="F1679" t="s">
        <v>8220</v>
      </c>
      <c r="G1679" t="s">
        <v>8223</v>
      </c>
      <c r="H1679" t="s">
        <v>8245</v>
      </c>
      <c r="I1679" s="11">
        <v>1345677285</v>
      </c>
      <c r="J1679">
        <v>1343085285</v>
      </c>
      <c r="K1679" t="b">
        <v>0</v>
      </c>
      <c r="L1679">
        <v>0</v>
      </c>
      <c r="M1679" t="b">
        <v>0</v>
      </c>
      <c r="N1679">
        <f>ROUND(E1679/D1679*100,0)</f>
        <v>0</v>
      </c>
      <c r="O1679">
        <f>IFERROR(ROUND(E1679/L1679,2),0)</f>
        <v>0</v>
      </c>
      <c r="P1679" s="12" t="s">
        <v>8290</v>
      </c>
      <c r="Q1679" t="s">
        <v>8304</v>
      </c>
      <c r="R1679" s="9">
        <f t="shared" si="83"/>
        <v>41113.968576388892</v>
      </c>
      <c r="S1679" s="9">
        <f t="shared" si="84"/>
        <v>41143.968576388892</v>
      </c>
      <c r="T1679">
        <f t="shared" si="82"/>
        <v>2012</v>
      </c>
    </row>
    <row r="1680" spans="1:20" ht="43.5" x14ac:dyDescent="0.35">
      <c r="A1680">
        <v>887</v>
      </c>
      <c r="B1680" s="3" t="s">
        <v>888</v>
      </c>
      <c r="C1680" s="3" t="s">
        <v>4997</v>
      </c>
      <c r="D1680" s="6">
        <v>1000</v>
      </c>
      <c r="E1680" s="8">
        <v>0</v>
      </c>
      <c r="F1680" t="s">
        <v>8220</v>
      </c>
      <c r="G1680" t="s">
        <v>8223</v>
      </c>
      <c r="H1680" t="s">
        <v>8245</v>
      </c>
      <c r="I1680" s="11">
        <v>1338159655</v>
      </c>
      <c r="J1680">
        <v>1335567655</v>
      </c>
      <c r="K1680" t="b">
        <v>0</v>
      </c>
      <c r="L1680">
        <v>0</v>
      </c>
      <c r="M1680" t="b">
        <v>0</v>
      </c>
      <c r="N1680">
        <f>ROUND(E1680/D1680*100,0)</f>
        <v>0</v>
      </c>
      <c r="O1680">
        <f>IFERROR(ROUND(E1680/L1680,2),0)</f>
        <v>0</v>
      </c>
      <c r="P1680" s="12" t="s">
        <v>8293</v>
      </c>
      <c r="Q1680" t="s">
        <v>8294</v>
      </c>
      <c r="R1680" s="9">
        <f t="shared" si="83"/>
        <v>41026.958969907406</v>
      </c>
      <c r="S1680" s="9">
        <f t="shared" si="84"/>
        <v>41056.958969907406</v>
      </c>
      <c r="T1680">
        <f t="shared" si="82"/>
        <v>2012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>ROUND(E1681/D1681*100,0)</f>
        <v>102</v>
      </c>
      <c r="O1681">
        <f>IFERROR(ROUND(E1681/L1681,2),0)</f>
        <v>39.83</v>
      </c>
      <c r="P1681" s="12" t="s">
        <v>8266</v>
      </c>
      <c r="Q1681" t="s">
        <v>8268</v>
      </c>
      <c r="R1681" s="9">
        <f t="shared" si="83"/>
        <v>42184.572881944448</v>
      </c>
      <c r="S1681" s="9">
        <f t="shared" si="84"/>
        <v>42214.708333333328</v>
      </c>
      <c r="T1681">
        <f t="shared" si="82"/>
        <v>2015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>ROUND(E1682/D1682*100,0)</f>
        <v>102</v>
      </c>
      <c r="O1682">
        <f>IFERROR(ROUND(E1682/L1682,2),0)</f>
        <v>37.47</v>
      </c>
      <c r="P1682" s="12" t="s">
        <v>8280</v>
      </c>
      <c r="Q1682" t="s">
        <v>8299</v>
      </c>
      <c r="R1682" s="9">
        <f t="shared" si="83"/>
        <v>41383.605057870373</v>
      </c>
      <c r="S1682" s="9">
        <f t="shared" si="84"/>
        <v>41414.02847222222</v>
      </c>
      <c r="T1682">
        <f t="shared" si="82"/>
        <v>2013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>ROUND(E1683/D1683*100,0)</f>
        <v>127</v>
      </c>
      <c r="O1683">
        <f>IFERROR(ROUND(E1683/L1683,2),0)</f>
        <v>72.709999999999994</v>
      </c>
      <c r="P1683" s="12" t="s">
        <v>8266</v>
      </c>
      <c r="Q1683" t="s">
        <v>8268</v>
      </c>
      <c r="R1683" s="9">
        <f t="shared" si="83"/>
        <v>41988.829942129625</v>
      </c>
      <c r="S1683" s="9">
        <f t="shared" si="84"/>
        <v>42046.207638888889</v>
      </c>
      <c r="T1683">
        <f t="shared" si="82"/>
        <v>2014</v>
      </c>
    </row>
    <row r="1684" spans="1:20" ht="43.5" x14ac:dyDescent="0.35">
      <c r="A1684">
        <v>1426</v>
      </c>
      <c r="B1684" s="3" t="s">
        <v>1427</v>
      </c>
      <c r="C1684" s="3" t="s">
        <v>5536</v>
      </c>
      <c r="D1684" s="6">
        <v>1000</v>
      </c>
      <c r="E1684" s="8">
        <v>0</v>
      </c>
      <c r="F1684" t="s">
        <v>8220</v>
      </c>
      <c r="G1684" t="s">
        <v>8235</v>
      </c>
      <c r="H1684" t="s">
        <v>8248</v>
      </c>
      <c r="I1684" s="11">
        <v>1440408120</v>
      </c>
      <c r="J1684">
        <v>1435224120</v>
      </c>
      <c r="K1684" t="b">
        <v>0</v>
      </c>
      <c r="L1684">
        <v>0</v>
      </c>
      <c r="M1684" t="b">
        <v>0</v>
      </c>
      <c r="N1684">
        <f>ROUND(E1684/D1684*100,0)</f>
        <v>0</v>
      </c>
      <c r="O1684">
        <f>IFERROR(ROUND(E1684/L1684,2),0)</f>
        <v>0</v>
      </c>
      <c r="P1684" s="12" t="s">
        <v>8280</v>
      </c>
      <c r="Q1684" t="s">
        <v>8313</v>
      </c>
      <c r="R1684" s="9">
        <f t="shared" si="83"/>
        <v>42180.390277777777</v>
      </c>
      <c r="S1684" s="9">
        <f t="shared" si="84"/>
        <v>42240.390277777777</v>
      </c>
      <c r="T1684">
        <f t="shared" ref="T1684:T1747" si="85">YEAR(R1684)</f>
        <v>2015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>ROUND(E1685/D1685*100,0)</f>
        <v>51</v>
      </c>
      <c r="O1685">
        <f>IFERROR(ROUND(E1685/L1685,2),0)</f>
        <v>74.62</v>
      </c>
      <c r="P1685" s="12" t="s">
        <v>8293</v>
      </c>
      <c r="Q1685" t="s">
        <v>8319</v>
      </c>
      <c r="R1685" s="9">
        <f t="shared" si="83"/>
        <v>41923.837731481479</v>
      </c>
      <c r="S1685" s="9">
        <f t="shared" si="84"/>
        <v>41946.249305555553</v>
      </c>
      <c r="T1685">
        <f t="shared" si="85"/>
        <v>2014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>ROUND(E1686/D1686*100,0)</f>
        <v>101</v>
      </c>
      <c r="O1686">
        <f>IFERROR(ROUND(E1686/L1686,2),0)</f>
        <v>72.430000000000007</v>
      </c>
      <c r="P1686" s="12" t="s">
        <v>8280</v>
      </c>
      <c r="Q1686" t="s">
        <v>8299</v>
      </c>
      <c r="R1686" s="9">
        <f t="shared" si="83"/>
        <v>41346.042673611111</v>
      </c>
      <c r="S1686" s="9">
        <f t="shared" si="84"/>
        <v>41376.042673611111</v>
      </c>
      <c r="T1686">
        <f t="shared" si="85"/>
        <v>2013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>ROUND(E1687/D1687*100,0)</f>
        <v>101</v>
      </c>
      <c r="O1687">
        <f>IFERROR(ROUND(E1687/L1687,2),0)</f>
        <v>97.5</v>
      </c>
      <c r="P1687" s="12" t="s">
        <v>8293</v>
      </c>
      <c r="Q1687" t="s">
        <v>8303</v>
      </c>
      <c r="R1687" s="9">
        <f t="shared" si="83"/>
        <v>41962.596574074079</v>
      </c>
      <c r="S1687" s="9">
        <f t="shared" si="84"/>
        <v>41992.596574074079</v>
      </c>
      <c r="T1687">
        <f t="shared" si="85"/>
        <v>2014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>ROUND(E1688/D1688*100,0)</f>
        <v>106</v>
      </c>
      <c r="O1688">
        <f>IFERROR(ROUND(E1688/L1688,2),0)</f>
        <v>45.21</v>
      </c>
      <c r="P1688" s="12" t="s">
        <v>8266</v>
      </c>
      <c r="Q1688" t="s">
        <v>8267</v>
      </c>
      <c r="R1688" s="9">
        <f t="shared" si="83"/>
        <v>42431.500069444446</v>
      </c>
      <c r="S1688" s="9">
        <f t="shared" si="84"/>
        <v>42491.458402777775</v>
      </c>
      <c r="T1688">
        <f t="shared" si="85"/>
        <v>2016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>ROUND(E1689/D1689*100,0)</f>
        <v>20</v>
      </c>
      <c r="O1689">
        <f>IFERROR(ROUND(E1689/L1689,2),0)</f>
        <v>114.82</v>
      </c>
      <c r="P1689" s="12" t="s">
        <v>8293</v>
      </c>
      <c r="Q1689" t="s">
        <v>8296</v>
      </c>
      <c r="R1689" s="9">
        <f t="shared" si="83"/>
        <v>42805.032962962956</v>
      </c>
      <c r="S1689" s="9">
        <f t="shared" si="84"/>
        <v>42834.991296296299</v>
      </c>
      <c r="T1689">
        <f t="shared" si="85"/>
        <v>2017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>ROUND(E1690/D1690*100,0)</f>
        <v>101</v>
      </c>
      <c r="O1690">
        <f>IFERROR(ROUND(E1690/L1690,2),0)</f>
        <v>66.45</v>
      </c>
      <c r="P1690" s="12" t="s">
        <v>8266</v>
      </c>
      <c r="Q1690" t="s">
        <v>8268</v>
      </c>
      <c r="R1690" s="9">
        <f t="shared" si="83"/>
        <v>42513.045798611114</v>
      </c>
      <c r="S1690" s="9">
        <f t="shared" si="84"/>
        <v>42543.045798611114</v>
      </c>
      <c r="T1690">
        <f t="shared" si="85"/>
        <v>2016</v>
      </c>
    </row>
    <row r="1691" spans="1:20" ht="43.5" x14ac:dyDescent="0.35">
      <c r="A1691">
        <v>1544</v>
      </c>
      <c r="B1691" s="3" t="s">
        <v>1545</v>
      </c>
      <c r="C1691" s="3" t="s">
        <v>5654</v>
      </c>
      <c r="D1691" s="6">
        <v>1000</v>
      </c>
      <c r="E1691" s="8">
        <v>0</v>
      </c>
      <c r="F1691" t="s">
        <v>8220</v>
      </c>
      <c r="G1691" t="s">
        <v>8223</v>
      </c>
      <c r="H1691" t="s">
        <v>8245</v>
      </c>
      <c r="I1691" s="11">
        <v>1427847480</v>
      </c>
      <c r="J1691">
        <v>1424222024</v>
      </c>
      <c r="K1691" t="b">
        <v>0</v>
      </c>
      <c r="L1691">
        <v>0</v>
      </c>
      <c r="M1691" t="b">
        <v>0</v>
      </c>
      <c r="N1691">
        <f>ROUND(E1691/D1691*100,0)</f>
        <v>0</v>
      </c>
      <c r="O1691">
        <f>IFERROR(ROUND(E1691/L1691,2),0)</f>
        <v>0</v>
      </c>
      <c r="P1691" s="12" t="s">
        <v>8282</v>
      </c>
      <c r="Q1691" t="s">
        <v>8320</v>
      </c>
      <c r="R1691" s="9">
        <f t="shared" si="83"/>
        <v>42053.051203703704</v>
      </c>
      <c r="S1691" s="9">
        <f t="shared" si="84"/>
        <v>42095.012499999997</v>
      </c>
      <c r="T1691">
        <f t="shared" si="85"/>
        <v>2015</v>
      </c>
    </row>
    <row r="1692" spans="1:20" ht="29" x14ac:dyDescent="0.3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 s="11">
        <v>1423942780</v>
      </c>
      <c r="J1692">
        <v>1418758780</v>
      </c>
      <c r="K1692" t="b">
        <v>0</v>
      </c>
      <c r="L1692">
        <v>36</v>
      </c>
      <c r="M1692" t="b">
        <v>1</v>
      </c>
      <c r="N1692">
        <f>ROUND(E1692/D1692*100,0)</f>
        <v>105</v>
      </c>
      <c r="O1692">
        <f>IFERROR(ROUND(E1692/L1692,2),0)</f>
        <v>70.03</v>
      </c>
      <c r="P1692" s="12" t="s">
        <v>8266</v>
      </c>
      <c r="Q1692" t="s">
        <v>8269</v>
      </c>
      <c r="R1692" s="9">
        <f t="shared" si="83"/>
        <v>41989.819212962961</v>
      </c>
      <c r="S1692" s="9">
        <f t="shared" si="84"/>
        <v>42049.819212962961</v>
      </c>
      <c r="T1692">
        <f t="shared" si="85"/>
        <v>2014</v>
      </c>
    </row>
    <row r="1693" spans="1:20" ht="29" x14ac:dyDescent="0.35">
      <c r="A1693">
        <v>1731</v>
      </c>
      <c r="B1693" s="3" t="s">
        <v>1732</v>
      </c>
      <c r="C1693" s="3" t="s">
        <v>5841</v>
      </c>
      <c r="D1693" s="6">
        <v>1000</v>
      </c>
      <c r="E1693" s="8">
        <v>0</v>
      </c>
      <c r="F1693" t="s">
        <v>8220</v>
      </c>
      <c r="G1693" t="s">
        <v>8223</v>
      </c>
      <c r="H1693" t="s">
        <v>8245</v>
      </c>
      <c r="I1693" s="11">
        <v>1434034800</v>
      </c>
      <c r="J1693">
        <v>1432849552</v>
      </c>
      <c r="K1693" t="b">
        <v>0</v>
      </c>
      <c r="L1693">
        <v>0</v>
      </c>
      <c r="M1693" t="b">
        <v>0</v>
      </c>
      <c r="N1693">
        <f>ROUND(E1693/D1693*100,0)</f>
        <v>0</v>
      </c>
      <c r="O1693">
        <f>IFERROR(ROUND(E1693/L1693,2),0)</f>
        <v>0</v>
      </c>
      <c r="P1693" s="12" t="s">
        <v>8293</v>
      </c>
      <c r="Q1693" t="s">
        <v>8296</v>
      </c>
      <c r="R1693" s="9">
        <f t="shared" si="83"/>
        <v>42152.906851851847</v>
      </c>
      <c r="S1693" s="9">
        <f t="shared" si="84"/>
        <v>42166.625</v>
      </c>
      <c r="T1693">
        <f t="shared" si="85"/>
        <v>2015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>ROUND(E1694/D1694*100,0)</f>
        <v>101</v>
      </c>
      <c r="O1694">
        <f>IFERROR(ROUND(E1694/L1694,2),0)</f>
        <v>35.49</v>
      </c>
      <c r="P1694" s="12" t="s">
        <v>8266</v>
      </c>
      <c r="Q1694" t="s">
        <v>8268</v>
      </c>
      <c r="R1694" s="9">
        <f t="shared" si="83"/>
        <v>42144.041851851856</v>
      </c>
      <c r="S1694" s="9">
        <f t="shared" si="84"/>
        <v>42174.041851851856</v>
      </c>
      <c r="T1694">
        <f t="shared" si="85"/>
        <v>2015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>ROUND(E1695/D1695*100,0)</f>
        <v>101</v>
      </c>
      <c r="O1695">
        <f>IFERROR(ROUND(E1695/L1695,2),0)</f>
        <v>63</v>
      </c>
      <c r="P1695" s="12" t="s">
        <v>8266</v>
      </c>
      <c r="Q1695" t="s">
        <v>8268</v>
      </c>
      <c r="R1695" s="9">
        <f t="shared" si="83"/>
        <v>41897.602037037039</v>
      </c>
      <c r="S1695" s="9">
        <f t="shared" si="84"/>
        <v>41927.602037037039</v>
      </c>
      <c r="T1695">
        <f t="shared" si="85"/>
        <v>2014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>ROUND(E1696/D1696*100,0)</f>
        <v>126</v>
      </c>
      <c r="O1696">
        <f>IFERROR(ROUND(E1696/L1696,2),0)</f>
        <v>78.5</v>
      </c>
      <c r="P1696" s="12" t="s">
        <v>8266</v>
      </c>
      <c r="Q1696" t="s">
        <v>8268</v>
      </c>
      <c r="R1696" s="9">
        <f t="shared" si="83"/>
        <v>42431.302002314813</v>
      </c>
      <c r="S1696" s="9">
        <f t="shared" si="84"/>
        <v>42471.104166666672</v>
      </c>
      <c r="T1696">
        <f t="shared" si="85"/>
        <v>2016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>ROUND(E1697/D1697*100,0)</f>
        <v>100</v>
      </c>
      <c r="O1697">
        <f>IFERROR(ROUND(E1697/L1697,2),0)</f>
        <v>41.85</v>
      </c>
      <c r="P1697" s="12" t="s">
        <v>8293</v>
      </c>
      <c r="Q1697" t="s">
        <v>8297</v>
      </c>
      <c r="R1697" s="9">
        <f t="shared" si="83"/>
        <v>41555.873645833337</v>
      </c>
      <c r="S1697" s="9">
        <f t="shared" si="84"/>
        <v>41585.915312500001</v>
      </c>
      <c r="T1697">
        <f t="shared" si="85"/>
        <v>2013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>ROUND(E1698/D1698*100,0)</f>
        <v>125</v>
      </c>
      <c r="O1698">
        <f>IFERROR(ROUND(E1698/L1698,2),0)</f>
        <v>38.549999999999997</v>
      </c>
      <c r="P1698" s="12" t="s">
        <v>8280</v>
      </c>
      <c r="Q1698" t="s">
        <v>8299</v>
      </c>
      <c r="R1698" s="9">
        <f t="shared" si="83"/>
        <v>41304.962233796294</v>
      </c>
      <c r="S1698" s="9">
        <f t="shared" si="84"/>
        <v>41334.249305555553</v>
      </c>
      <c r="T1698">
        <f t="shared" si="85"/>
        <v>2013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>ROUND(E1699/D1699*100,0)</f>
        <v>125</v>
      </c>
      <c r="O1699">
        <f>IFERROR(ROUND(E1699/L1699,2),0)</f>
        <v>67.73</v>
      </c>
      <c r="P1699" s="12" t="s">
        <v>8293</v>
      </c>
      <c r="Q1699" t="s">
        <v>8297</v>
      </c>
      <c r="R1699" s="9">
        <f t="shared" si="83"/>
        <v>42502.868761574078</v>
      </c>
      <c r="S1699" s="9">
        <f t="shared" si="84"/>
        <v>42562.868761574078</v>
      </c>
      <c r="T1699">
        <f t="shared" si="85"/>
        <v>2016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>ROUND(E1700/D1700*100,0)</f>
        <v>125</v>
      </c>
      <c r="O1700">
        <f>IFERROR(ROUND(E1700/L1700,2),0)</f>
        <v>119.29</v>
      </c>
      <c r="P1700" s="12" t="s">
        <v>8293</v>
      </c>
      <c r="Q1700" t="s">
        <v>8297</v>
      </c>
      <c r="R1700" s="9">
        <f t="shared" si="83"/>
        <v>42031.631724537037</v>
      </c>
      <c r="S1700" s="9">
        <f t="shared" si="84"/>
        <v>42065.249305555553</v>
      </c>
      <c r="T1700">
        <f t="shared" si="85"/>
        <v>2015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>ROUND(E1701/D1701*100,0)</f>
        <v>100</v>
      </c>
      <c r="O1701">
        <f>IFERROR(ROUND(E1701/L1701,2),0)</f>
        <v>65.87</v>
      </c>
      <c r="P1701" s="12" t="s">
        <v>8293</v>
      </c>
      <c r="Q1701" t="s">
        <v>8297</v>
      </c>
      <c r="R1701" s="9">
        <f t="shared" si="83"/>
        <v>42502.250775462962</v>
      </c>
      <c r="S1701" s="9">
        <f t="shared" si="84"/>
        <v>42527.250775462962</v>
      </c>
      <c r="T1701">
        <f t="shared" si="85"/>
        <v>2016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>ROUND(E1702/D1702*100,0)</f>
        <v>100</v>
      </c>
      <c r="O1702">
        <f>IFERROR(ROUND(E1702/L1702,2),0)</f>
        <v>43.91</v>
      </c>
      <c r="P1702" s="12" t="s">
        <v>8285</v>
      </c>
      <c r="Q1702" t="s">
        <v>8286</v>
      </c>
      <c r="R1702" s="9">
        <f t="shared" si="83"/>
        <v>42221.79178240741</v>
      </c>
      <c r="S1702" s="9">
        <f t="shared" si="84"/>
        <v>42251.79178240741</v>
      </c>
      <c r="T1702">
        <f t="shared" si="85"/>
        <v>2015</v>
      </c>
    </row>
    <row r="1703" spans="1:20" ht="43.5" x14ac:dyDescent="0.3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 s="11">
        <v>1478901600</v>
      </c>
      <c r="J1703">
        <v>1477077946</v>
      </c>
      <c r="K1703" t="b">
        <v>0</v>
      </c>
      <c r="L1703">
        <v>41</v>
      </c>
      <c r="M1703" t="b">
        <v>1</v>
      </c>
      <c r="N1703">
        <f>ROUND(E1703/D1703*100,0)</f>
        <v>100</v>
      </c>
      <c r="O1703">
        <f>IFERROR(ROUND(E1703/L1703,2),0)</f>
        <v>61</v>
      </c>
      <c r="P1703" s="12" t="s">
        <v>8266</v>
      </c>
      <c r="Q1703" t="s">
        <v>8268</v>
      </c>
      <c r="R1703" s="9">
        <f t="shared" si="83"/>
        <v>42664.809560185182</v>
      </c>
      <c r="S1703" s="9">
        <f t="shared" si="84"/>
        <v>42685.916666666672</v>
      </c>
      <c r="T1703">
        <f t="shared" si="85"/>
        <v>2016</v>
      </c>
    </row>
    <row r="1704" spans="1:20" ht="43.5" x14ac:dyDescent="0.35">
      <c r="A1704">
        <v>2417</v>
      </c>
      <c r="B1704" s="3" t="s">
        <v>2418</v>
      </c>
      <c r="C1704" s="3" t="s">
        <v>6527</v>
      </c>
      <c r="D1704" s="6">
        <v>1000</v>
      </c>
      <c r="E1704" s="8">
        <v>0</v>
      </c>
      <c r="F1704" t="s">
        <v>8220</v>
      </c>
      <c r="G1704" t="s">
        <v>8223</v>
      </c>
      <c r="H1704" t="s">
        <v>8245</v>
      </c>
      <c r="I1704" s="11">
        <v>1407705187</v>
      </c>
      <c r="J1704">
        <v>1405113187</v>
      </c>
      <c r="K1704" t="b">
        <v>0</v>
      </c>
      <c r="L1704">
        <v>0</v>
      </c>
      <c r="M1704" t="b">
        <v>0</v>
      </c>
      <c r="N1704">
        <f>ROUND(E1704/D1704*100,0)</f>
        <v>0</v>
      </c>
      <c r="O1704">
        <f>IFERROR(ROUND(E1704/L1704,2),0)</f>
        <v>0</v>
      </c>
      <c r="P1704" s="12" t="s">
        <v>8288</v>
      </c>
      <c r="Q1704" t="s">
        <v>8310</v>
      </c>
      <c r="R1704" s="9">
        <f t="shared" si="83"/>
        <v>41831.884108796294</v>
      </c>
      <c r="S1704" s="9">
        <f t="shared" si="84"/>
        <v>41861.884108796294</v>
      </c>
      <c r="T1704">
        <f t="shared" si="85"/>
        <v>2014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>ROUND(E1705/D1705*100,0)</f>
        <v>167</v>
      </c>
      <c r="O1705">
        <f>IFERROR(ROUND(E1705/L1705,2),0)</f>
        <v>75.77</v>
      </c>
      <c r="P1705" s="12" t="s">
        <v>8293</v>
      </c>
      <c r="Q1705" t="s">
        <v>8297</v>
      </c>
      <c r="R1705" s="9">
        <f t="shared" si="83"/>
        <v>40516.087627314817</v>
      </c>
      <c r="S1705" s="9">
        <f t="shared" si="84"/>
        <v>40564.916666666664</v>
      </c>
      <c r="T1705">
        <f t="shared" si="85"/>
        <v>2010</v>
      </c>
    </row>
    <row r="1706" spans="1:20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1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>ROUND(E1706/D1706*100,0)</f>
        <v>100</v>
      </c>
      <c r="O1706">
        <f>IFERROR(ROUND(E1706/L1706,2),0)</f>
        <v>50</v>
      </c>
      <c r="P1706" s="12" t="s">
        <v>8266</v>
      </c>
      <c r="Q1706" t="s">
        <v>8268</v>
      </c>
      <c r="R1706" s="9">
        <f t="shared" si="83"/>
        <v>42675.057997685188</v>
      </c>
      <c r="S1706" s="9">
        <f t="shared" si="84"/>
        <v>42705.099664351852</v>
      </c>
      <c r="T1706">
        <f t="shared" si="85"/>
        <v>2016</v>
      </c>
    </row>
    <row r="1707" spans="1:20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1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>ROUND(E1707/D1707*100,0)</f>
        <v>100</v>
      </c>
      <c r="O1707">
        <f>IFERROR(ROUND(E1707/L1707,2),0)</f>
        <v>113.64</v>
      </c>
      <c r="P1707" s="12" t="s">
        <v>8293</v>
      </c>
      <c r="Q1707" t="s">
        <v>8294</v>
      </c>
      <c r="R1707" s="9">
        <f t="shared" si="83"/>
        <v>40758.733483796292</v>
      </c>
      <c r="S1707" s="9">
        <f t="shared" si="84"/>
        <v>40818.733483796292</v>
      </c>
      <c r="T1707">
        <f t="shared" si="85"/>
        <v>2011</v>
      </c>
    </row>
    <row r="1708" spans="1:20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1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>ROUND(E1708/D1708*100,0)</f>
        <v>100</v>
      </c>
      <c r="O1708">
        <f>IFERROR(ROUND(E1708/L1708,2),0)</f>
        <v>48.08</v>
      </c>
      <c r="P1708" s="12" t="s">
        <v>8293</v>
      </c>
      <c r="Q1708" t="s">
        <v>8294</v>
      </c>
      <c r="R1708" s="9">
        <f t="shared" si="83"/>
        <v>41373.102465277778</v>
      </c>
      <c r="S1708" s="9">
        <f t="shared" si="84"/>
        <v>41403.102465277778</v>
      </c>
      <c r="T1708">
        <f t="shared" si="85"/>
        <v>2013</v>
      </c>
    </row>
    <row r="1709" spans="1:20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1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>ROUND(E1709/D1709*100,0)</f>
        <v>100</v>
      </c>
      <c r="O1709">
        <f>IFERROR(ROUND(E1709/L1709,2),0)</f>
        <v>73.53</v>
      </c>
      <c r="P1709" s="12" t="s">
        <v>8266</v>
      </c>
      <c r="Q1709" t="s">
        <v>8268</v>
      </c>
      <c r="R1709" s="9">
        <f t="shared" si="83"/>
        <v>42311.750324074077</v>
      </c>
      <c r="S1709" s="9">
        <f t="shared" si="84"/>
        <v>42336.750324074077</v>
      </c>
      <c r="T1709">
        <f t="shared" si="85"/>
        <v>2015</v>
      </c>
    </row>
    <row r="1710" spans="1:20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1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>ROUND(E1710/D1710*100,0)</f>
        <v>100</v>
      </c>
      <c r="O1710">
        <f>IFERROR(ROUND(E1710/L1710,2),0)</f>
        <v>227.27</v>
      </c>
      <c r="P1710" s="12" t="s">
        <v>8266</v>
      </c>
      <c r="Q1710" t="s">
        <v>8268</v>
      </c>
      <c r="R1710" s="9">
        <f t="shared" si="83"/>
        <v>41856.010069444441</v>
      </c>
      <c r="S1710" s="9">
        <f t="shared" si="84"/>
        <v>41890.125</v>
      </c>
      <c r="T1710">
        <f t="shared" si="85"/>
        <v>2014</v>
      </c>
    </row>
    <row r="1711" spans="1:20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>ROUND(E1711/D1711*100,0)</f>
        <v>100</v>
      </c>
      <c r="O1711">
        <f>IFERROR(ROUND(E1711/L1711,2),0)</f>
        <v>104.17</v>
      </c>
      <c r="P1711" s="12" t="s">
        <v>8266</v>
      </c>
      <c r="Q1711" t="s">
        <v>8268</v>
      </c>
      <c r="R1711" s="9">
        <f t="shared" si="83"/>
        <v>42040.831678240742</v>
      </c>
      <c r="S1711" s="9">
        <f t="shared" si="84"/>
        <v>42070.831678240742</v>
      </c>
      <c r="T1711">
        <f t="shared" si="85"/>
        <v>2015</v>
      </c>
    </row>
    <row r="1712" spans="1:20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1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>ROUND(E1712/D1712*100,0)</f>
        <v>100</v>
      </c>
      <c r="O1712">
        <f>IFERROR(ROUND(E1712/L1712,2),0)</f>
        <v>100</v>
      </c>
      <c r="P1712" s="12" t="s">
        <v>8266</v>
      </c>
      <c r="Q1712" t="s">
        <v>8269</v>
      </c>
      <c r="R1712" s="9">
        <f t="shared" si="83"/>
        <v>42087.792303240742</v>
      </c>
      <c r="S1712" s="9">
        <f t="shared" si="84"/>
        <v>42103.792303240742</v>
      </c>
      <c r="T1712">
        <f t="shared" si="85"/>
        <v>2015</v>
      </c>
    </row>
    <row r="1713" spans="1:20" ht="43.5" x14ac:dyDescent="0.35">
      <c r="A1713">
        <v>2858</v>
      </c>
      <c r="B1713" s="3" t="s">
        <v>2858</v>
      </c>
      <c r="C1713" s="3" t="s">
        <v>6968</v>
      </c>
      <c r="D1713" s="6">
        <v>1000</v>
      </c>
      <c r="E1713" s="8">
        <v>0</v>
      </c>
      <c r="F1713" t="s">
        <v>8220</v>
      </c>
      <c r="G1713" t="s">
        <v>8232</v>
      </c>
      <c r="H1713" t="s">
        <v>8248</v>
      </c>
      <c r="I1713" s="11">
        <v>1417778880</v>
      </c>
      <c r="J1713">
        <v>1415711095</v>
      </c>
      <c r="K1713" t="b">
        <v>0</v>
      </c>
      <c r="L1713">
        <v>0</v>
      </c>
      <c r="M1713" t="b">
        <v>0</v>
      </c>
      <c r="N1713">
        <f>ROUND(E1713/D1713*100,0)</f>
        <v>0</v>
      </c>
      <c r="O1713">
        <f>IFERROR(ROUND(E1713/L1713,2),0)</f>
        <v>0</v>
      </c>
      <c r="P1713" s="12" t="s">
        <v>8266</v>
      </c>
      <c r="Q1713" t="s">
        <v>8268</v>
      </c>
      <c r="R1713" s="9">
        <f t="shared" si="83"/>
        <v>41954.545081018514</v>
      </c>
      <c r="S1713" s="9">
        <f t="shared" si="84"/>
        <v>41978.477777777778</v>
      </c>
      <c r="T1713">
        <f t="shared" si="85"/>
        <v>2014</v>
      </c>
    </row>
    <row r="1714" spans="1:20" ht="58" x14ac:dyDescent="0.35">
      <c r="A1714">
        <v>3892</v>
      </c>
      <c r="B1714" s="3" t="s">
        <v>3889</v>
      </c>
      <c r="C1714" s="3" t="s">
        <v>8000</v>
      </c>
      <c r="D1714" s="6">
        <v>1000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1408863600</v>
      </c>
      <c r="J1714">
        <v>1408203557</v>
      </c>
      <c r="K1714" t="b">
        <v>0</v>
      </c>
      <c r="L1714">
        <v>0</v>
      </c>
      <c r="M1714" t="b">
        <v>0</v>
      </c>
      <c r="N1714">
        <f>ROUND(E1714/D1714*100,0)</f>
        <v>0</v>
      </c>
      <c r="O1714">
        <f>IFERROR(ROUND(E1714/L1714,2),0)</f>
        <v>0</v>
      </c>
      <c r="P1714" s="12" t="s">
        <v>8266</v>
      </c>
      <c r="Q1714" t="s">
        <v>8268</v>
      </c>
      <c r="R1714" s="9">
        <f t="shared" si="83"/>
        <v>41867.652280092596</v>
      </c>
      <c r="S1714" s="9">
        <f t="shared" si="84"/>
        <v>41875.291666666664</v>
      </c>
      <c r="T1714">
        <f t="shared" si="85"/>
        <v>2014</v>
      </c>
    </row>
    <row r="1715" spans="1:20" ht="29" x14ac:dyDescent="0.35">
      <c r="A1715">
        <v>464</v>
      </c>
      <c r="B1715" s="3" t="s">
        <v>465</v>
      </c>
      <c r="C1715" s="3" t="s">
        <v>4574</v>
      </c>
      <c r="D1715" s="6">
        <v>1010</v>
      </c>
      <c r="E1715" s="8">
        <v>1</v>
      </c>
      <c r="F1715" t="s">
        <v>8220</v>
      </c>
      <c r="G1715" t="s">
        <v>8235</v>
      </c>
      <c r="H1715" t="s">
        <v>8248</v>
      </c>
      <c r="I1715" s="11">
        <v>1463602935</v>
      </c>
      <c r="J1715">
        <v>1461874935</v>
      </c>
      <c r="K1715" t="b">
        <v>0</v>
      </c>
      <c r="L1715">
        <v>1</v>
      </c>
      <c r="M1715" t="b">
        <v>0</v>
      </c>
      <c r="N1715">
        <f>ROUND(E1715/D1715*100,0)</f>
        <v>0</v>
      </c>
      <c r="O1715">
        <f>IFERROR(ROUND(E1715/L1715,2),0)</f>
        <v>1</v>
      </c>
      <c r="P1715" s="12" t="s">
        <v>8290</v>
      </c>
      <c r="Q1715" t="s">
        <v>8304</v>
      </c>
      <c r="R1715" s="9">
        <f t="shared" si="83"/>
        <v>42488.848784722228</v>
      </c>
      <c r="S1715" s="9">
        <f t="shared" si="84"/>
        <v>42508.848784722228</v>
      </c>
      <c r="T1715">
        <f t="shared" si="85"/>
        <v>2016</v>
      </c>
    </row>
    <row r="1716" spans="1:20" ht="29" x14ac:dyDescent="0.3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 s="11">
        <v>1460140282</v>
      </c>
      <c r="J1716">
        <v>1457551882</v>
      </c>
      <c r="K1716" t="b">
        <v>0</v>
      </c>
      <c r="L1716">
        <v>52</v>
      </c>
      <c r="M1716" t="b">
        <v>0</v>
      </c>
      <c r="N1716">
        <f>ROUND(E1716/D1716*100,0)</f>
        <v>41</v>
      </c>
      <c r="O1716">
        <f>IFERROR(ROUND(E1716/L1716,2),0)</f>
        <v>47.77</v>
      </c>
      <c r="P1716" s="12" t="s">
        <v>8280</v>
      </c>
      <c r="Q1716" t="s">
        <v>8314</v>
      </c>
      <c r="R1716" s="9">
        <f t="shared" si="83"/>
        <v>42438.813449074078</v>
      </c>
      <c r="S1716" s="9">
        <f t="shared" si="84"/>
        <v>42468.771782407406</v>
      </c>
      <c r="T1716">
        <f t="shared" si="85"/>
        <v>2016</v>
      </c>
    </row>
    <row r="1717" spans="1:20" ht="58" x14ac:dyDescent="0.35">
      <c r="A1717">
        <v>2124</v>
      </c>
      <c r="B1717" s="3" t="s">
        <v>2125</v>
      </c>
      <c r="C1717" s="3" t="s">
        <v>6234</v>
      </c>
      <c r="D1717" s="6">
        <v>1100</v>
      </c>
      <c r="E1717" s="8">
        <v>115</v>
      </c>
      <c r="F1717" t="s">
        <v>8220</v>
      </c>
      <c r="G1717" t="s">
        <v>8223</v>
      </c>
      <c r="H1717" t="s">
        <v>8245</v>
      </c>
      <c r="I1717" s="11">
        <v>1291093200</v>
      </c>
      <c r="J1717">
        <v>1286930435</v>
      </c>
      <c r="K1717" t="b">
        <v>0</v>
      </c>
      <c r="L1717">
        <v>5</v>
      </c>
      <c r="M1717" t="b">
        <v>0</v>
      </c>
      <c r="N1717">
        <f>ROUND(E1717/D1717*100,0)</f>
        <v>10</v>
      </c>
      <c r="O1717">
        <f>IFERROR(ROUND(E1717/L1717,2),0)</f>
        <v>23</v>
      </c>
      <c r="P1717" s="12" t="s">
        <v>8285</v>
      </c>
      <c r="Q1717" t="s">
        <v>8300</v>
      </c>
      <c r="R1717" s="9">
        <f t="shared" si="83"/>
        <v>40464.028182870366</v>
      </c>
      <c r="S1717" s="9">
        <f t="shared" si="84"/>
        <v>40512.208333333336</v>
      </c>
      <c r="T1717">
        <f t="shared" si="85"/>
        <v>2010</v>
      </c>
    </row>
    <row r="1718" spans="1:20" ht="43.5" x14ac:dyDescent="0.35">
      <c r="A1718">
        <v>1087</v>
      </c>
      <c r="B1718" s="3" t="s">
        <v>1088</v>
      </c>
      <c r="C1718" s="3" t="s">
        <v>5197</v>
      </c>
      <c r="D1718" s="6">
        <v>1100</v>
      </c>
      <c r="E1718" s="8">
        <v>0</v>
      </c>
      <c r="F1718" t="s">
        <v>8220</v>
      </c>
      <c r="G1718" t="s">
        <v>8223</v>
      </c>
      <c r="H1718" t="s">
        <v>8245</v>
      </c>
      <c r="I1718" s="11">
        <v>1402852087</v>
      </c>
      <c r="J1718">
        <v>1400260087</v>
      </c>
      <c r="K1718" t="b">
        <v>0</v>
      </c>
      <c r="L1718">
        <v>0</v>
      </c>
      <c r="M1718" t="b">
        <v>0</v>
      </c>
      <c r="N1718">
        <f>ROUND(E1718/D1718*100,0)</f>
        <v>0</v>
      </c>
      <c r="O1718">
        <f>IFERROR(ROUND(E1718/L1718,2),0)</f>
        <v>0</v>
      </c>
      <c r="P1718" s="12" t="s">
        <v>8285</v>
      </c>
      <c r="Q1718" t="s">
        <v>8300</v>
      </c>
      <c r="R1718" s="9">
        <f t="shared" si="83"/>
        <v>41775.713969907411</v>
      </c>
      <c r="S1718" s="9">
        <f t="shared" si="84"/>
        <v>41805.713969907411</v>
      </c>
      <c r="T1718">
        <f t="shared" si="85"/>
        <v>2014</v>
      </c>
    </row>
    <row r="1719" spans="1:20" ht="43.5" x14ac:dyDescent="0.35">
      <c r="A1719">
        <v>173</v>
      </c>
      <c r="B1719" s="3" t="s">
        <v>175</v>
      </c>
      <c r="C1719" s="3" t="s">
        <v>4283</v>
      </c>
      <c r="D1719" s="6">
        <v>1110</v>
      </c>
      <c r="E1719" s="8">
        <v>0</v>
      </c>
      <c r="F1719" t="s">
        <v>8220</v>
      </c>
      <c r="G1719" t="s">
        <v>8224</v>
      </c>
      <c r="H1719" t="s">
        <v>8246</v>
      </c>
      <c r="I1719" s="11">
        <v>1425131108</v>
      </c>
      <c r="J1719">
        <v>1422539108</v>
      </c>
      <c r="K1719" t="b">
        <v>0</v>
      </c>
      <c r="L1719">
        <v>0</v>
      </c>
      <c r="M1719" t="b">
        <v>0</v>
      </c>
      <c r="N1719">
        <f>ROUND(E1719/D1719*100,0)</f>
        <v>0</v>
      </c>
      <c r="O1719">
        <f>IFERROR(ROUND(E1719/L1719,2),0)</f>
        <v>0</v>
      </c>
      <c r="P1719" s="12" t="s">
        <v>8290</v>
      </c>
      <c r="Q1719" t="s">
        <v>8292</v>
      </c>
      <c r="R1719" s="9">
        <f t="shared" si="83"/>
        <v>42033.573009259257</v>
      </c>
      <c r="S1719" s="9">
        <f t="shared" si="84"/>
        <v>42063.573009259257</v>
      </c>
      <c r="T1719">
        <f t="shared" si="85"/>
        <v>2015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>ROUND(E1720/D1720*100,0)</f>
        <v>123</v>
      </c>
      <c r="O1720">
        <f>IFERROR(ROUND(E1720/L1720,2),0)</f>
        <v>32.32</v>
      </c>
      <c r="P1720" s="12" t="s">
        <v>8293</v>
      </c>
      <c r="Q1720" t="s">
        <v>8295</v>
      </c>
      <c r="R1720" s="9">
        <f t="shared" si="83"/>
        <v>41127.812303240738</v>
      </c>
      <c r="S1720" s="9">
        <f t="shared" si="84"/>
        <v>41150</v>
      </c>
      <c r="T1720">
        <f t="shared" si="85"/>
        <v>2012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>ROUND(E1721/D1721*100,0)</f>
        <v>111</v>
      </c>
      <c r="O1721">
        <f>IFERROR(ROUND(E1721/L1721,2),0)</f>
        <v>23.8</v>
      </c>
      <c r="P1721" s="12" t="s">
        <v>8282</v>
      </c>
      <c r="Q1721" t="s">
        <v>8283</v>
      </c>
      <c r="R1721" s="9">
        <f t="shared" si="83"/>
        <v>42680.47555555556</v>
      </c>
      <c r="S1721" s="9">
        <f t="shared" si="84"/>
        <v>42708</v>
      </c>
      <c r="T1721">
        <f t="shared" si="85"/>
        <v>2016</v>
      </c>
    </row>
    <row r="1722" spans="1:20" ht="43.5" x14ac:dyDescent="0.35">
      <c r="A1722">
        <v>2512</v>
      </c>
      <c r="B1722" s="3" t="s">
        <v>2512</v>
      </c>
      <c r="C1722" s="3" t="s">
        <v>6622</v>
      </c>
      <c r="D1722" s="6">
        <v>1150</v>
      </c>
      <c r="E1722" s="8">
        <v>0</v>
      </c>
      <c r="F1722" t="s">
        <v>8220</v>
      </c>
      <c r="G1722" t="s">
        <v>8223</v>
      </c>
      <c r="H1722" t="s">
        <v>8245</v>
      </c>
      <c r="I1722" s="11">
        <v>1418504561</v>
      </c>
      <c r="J1722">
        <v>1417208561</v>
      </c>
      <c r="K1722" t="b">
        <v>0</v>
      </c>
      <c r="L1722">
        <v>0</v>
      </c>
      <c r="M1722" t="b">
        <v>0</v>
      </c>
      <c r="N1722">
        <f>ROUND(E1722/D1722*100,0)</f>
        <v>0</v>
      </c>
      <c r="O1722">
        <f>IFERROR(ROUND(E1722/L1722,2),0)</f>
        <v>0</v>
      </c>
      <c r="P1722" s="12" t="s">
        <v>8288</v>
      </c>
      <c r="Q1722" t="s">
        <v>8322</v>
      </c>
      <c r="R1722" s="9">
        <f t="shared" si="83"/>
        <v>41971.876863425925</v>
      </c>
      <c r="S1722" s="9">
        <f t="shared" si="84"/>
        <v>41986.876863425925</v>
      </c>
      <c r="T1722">
        <f t="shared" si="85"/>
        <v>2014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>ROUND(E1723/D1723*100,0)</f>
        <v>121</v>
      </c>
      <c r="O1723">
        <f>IFERROR(ROUND(E1723/L1723,2),0)</f>
        <v>33.67</v>
      </c>
      <c r="P1723" s="12" t="s">
        <v>8266</v>
      </c>
      <c r="Q1723" t="s">
        <v>8268</v>
      </c>
      <c r="R1723" s="9">
        <f t="shared" si="83"/>
        <v>42775.51494212963</v>
      </c>
      <c r="S1723" s="9">
        <f t="shared" si="84"/>
        <v>42805.51494212963</v>
      </c>
      <c r="T1723">
        <f t="shared" si="85"/>
        <v>2017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>ROUND(E1724/D1724*100,0)</f>
        <v>121</v>
      </c>
      <c r="O1724">
        <f>IFERROR(ROUND(E1724/L1724,2),0)</f>
        <v>48.24</v>
      </c>
      <c r="P1724" s="12" t="s">
        <v>8293</v>
      </c>
      <c r="Q1724" t="s">
        <v>8294</v>
      </c>
      <c r="R1724" s="9">
        <f t="shared" si="83"/>
        <v>41037.892465277779</v>
      </c>
      <c r="S1724" s="9">
        <f t="shared" si="84"/>
        <v>41051.145833333336</v>
      </c>
      <c r="T1724">
        <f t="shared" si="85"/>
        <v>2012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>ROUND(E1725/D1725*100,0)</f>
        <v>121</v>
      </c>
      <c r="O1725">
        <f>IFERROR(ROUND(E1725/L1725,2),0)</f>
        <v>40.85</v>
      </c>
      <c r="P1725" s="12" t="s">
        <v>8266</v>
      </c>
      <c r="Q1725" t="s">
        <v>8268</v>
      </c>
      <c r="R1725" s="9">
        <f t="shared" si="83"/>
        <v>42282.768414351856</v>
      </c>
      <c r="S1725" s="9">
        <f t="shared" si="84"/>
        <v>42312.810081018513</v>
      </c>
      <c r="T1725">
        <f t="shared" si="85"/>
        <v>2015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>ROUND(E1726/D1726*100,0)</f>
        <v>120</v>
      </c>
      <c r="O1726">
        <f>IFERROR(ROUND(E1726/L1726,2),0)</f>
        <v>141.47</v>
      </c>
      <c r="P1726" s="12" t="s">
        <v>8293</v>
      </c>
      <c r="Q1726" t="s">
        <v>8297</v>
      </c>
      <c r="R1726" s="9">
        <f t="shared" si="83"/>
        <v>41774.599930555552</v>
      </c>
      <c r="S1726" s="9">
        <f t="shared" si="84"/>
        <v>41804.599930555552</v>
      </c>
      <c r="T1726">
        <f t="shared" si="85"/>
        <v>2014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>ROUND(E1727/D1727*100,0)</f>
        <v>120</v>
      </c>
      <c r="O1727">
        <f>IFERROR(ROUND(E1727/L1727,2),0)</f>
        <v>104.57</v>
      </c>
      <c r="P1727" s="12" t="s">
        <v>8266</v>
      </c>
      <c r="Q1727" t="s">
        <v>8268</v>
      </c>
      <c r="R1727" s="9">
        <f t="shared" si="83"/>
        <v>42494.683634259258</v>
      </c>
      <c r="S1727" s="9">
        <f t="shared" si="84"/>
        <v>42524.6875</v>
      </c>
      <c r="T1727">
        <f t="shared" si="85"/>
        <v>2016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>ROUND(E1728/D1728*100,0)</f>
        <v>120</v>
      </c>
      <c r="O1728">
        <f>IFERROR(ROUND(E1728/L1728,2),0)</f>
        <v>44.54</v>
      </c>
      <c r="P1728" s="12" t="s">
        <v>8266</v>
      </c>
      <c r="Q1728" t="s">
        <v>8268</v>
      </c>
      <c r="R1728" s="9">
        <f t="shared" si="83"/>
        <v>41842.607592592591</v>
      </c>
      <c r="S1728" s="9">
        <f t="shared" si="84"/>
        <v>41864.916666666664</v>
      </c>
      <c r="T1728">
        <f t="shared" si="85"/>
        <v>2014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>ROUND(E1729/D1729*100,0)</f>
        <v>100</v>
      </c>
      <c r="O1729">
        <f>IFERROR(ROUND(E1729/L1729,2),0)</f>
        <v>171.43</v>
      </c>
      <c r="P1729" s="12" t="s">
        <v>8293</v>
      </c>
      <c r="Q1729" t="s">
        <v>8296</v>
      </c>
      <c r="R1729" s="9">
        <f t="shared" si="83"/>
        <v>42780.942476851851</v>
      </c>
      <c r="S1729" s="9">
        <f t="shared" si="84"/>
        <v>42810.900810185187</v>
      </c>
      <c r="T1729">
        <f t="shared" si="85"/>
        <v>2017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>ROUND(E1730/D1730*100,0)</f>
        <v>100</v>
      </c>
      <c r="O1730">
        <f>IFERROR(ROUND(E1730/L1730,2),0)</f>
        <v>171.43</v>
      </c>
      <c r="P1730" s="12" t="s">
        <v>8266</v>
      </c>
      <c r="Q1730" t="s">
        <v>8268</v>
      </c>
      <c r="R1730" s="9">
        <f t="shared" si="83"/>
        <v>42661.442060185189</v>
      </c>
      <c r="S1730" s="9">
        <f t="shared" si="84"/>
        <v>42691.483726851846</v>
      </c>
      <c r="T1730">
        <f t="shared" si="85"/>
        <v>2016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>ROUND(E1731/D1731*100,0)</f>
        <v>160</v>
      </c>
      <c r="O1731">
        <f>IFERROR(ROUND(E1731/L1731,2),0)</f>
        <v>25</v>
      </c>
      <c r="P1731" s="12" t="s">
        <v>8293</v>
      </c>
      <c r="Q1731" t="s">
        <v>8297</v>
      </c>
      <c r="R1731" s="9">
        <f t="shared" ref="R1731:R1794" si="86">(((J1731/60)/60)/24)+DATE(1970,1,1)</f>
        <v>41080.960243055553</v>
      </c>
      <c r="S1731" s="9">
        <f t="shared" ref="S1731:S1794" si="87">(((I1731/60)/60)/24)+DATE(1970,1,1)</f>
        <v>41110.960243055553</v>
      </c>
      <c r="T1731">
        <f t="shared" si="85"/>
        <v>2012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>ROUND(E1732/D1732*100,0)</f>
        <v>48</v>
      </c>
      <c r="O1732">
        <f>IFERROR(ROUND(E1732/L1732,2),0)</f>
        <v>159.33000000000001</v>
      </c>
      <c r="P1732" s="12" t="s">
        <v>8293</v>
      </c>
      <c r="Q1732" t="s">
        <v>8296</v>
      </c>
      <c r="R1732" s="9">
        <f t="shared" si="86"/>
        <v>42788.151238425926</v>
      </c>
      <c r="S1732" s="9">
        <f t="shared" si="87"/>
        <v>42820.999305555553</v>
      </c>
      <c r="T1732">
        <f t="shared" si="85"/>
        <v>2017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>ROUND(E1733/D1733*100,0)</f>
        <v>119</v>
      </c>
      <c r="O1733">
        <f>IFERROR(ROUND(E1733/L1733,2),0)</f>
        <v>108.59</v>
      </c>
      <c r="P1733" s="12" t="s">
        <v>8266</v>
      </c>
      <c r="Q1733" t="s">
        <v>8268</v>
      </c>
      <c r="R1733" s="9">
        <f t="shared" si="86"/>
        <v>42484.551550925928</v>
      </c>
      <c r="S1733" s="9">
        <f t="shared" si="87"/>
        <v>42498.875</v>
      </c>
      <c r="T1733">
        <f t="shared" si="85"/>
        <v>2016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>ROUND(E1734/D1734*100,0)</f>
        <v>108</v>
      </c>
      <c r="O1734">
        <f>IFERROR(ROUND(E1734/L1734,2),0)</f>
        <v>58.17</v>
      </c>
      <c r="P1734" s="12" t="s">
        <v>8290</v>
      </c>
      <c r="Q1734" t="s">
        <v>8308</v>
      </c>
      <c r="R1734" s="9">
        <f t="shared" si="86"/>
        <v>41208.010196759256</v>
      </c>
      <c r="S1734" s="9">
        <f t="shared" si="87"/>
        <v>41228</v>
      </c>
      <c r="T1734">
        <f t="shared" si="85"/>
        <v>2012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>ROUND(E1735/D1735*100,0)</f>
        <v>119</v>
      </c>
      <c r="O1735">
        <f>IFERROR(ROUND(E1735/L1735,2),0)</f>
        <v>91.23</v>
      </c>
      <c r="P1735" s="12" t="s">
        <v>8290</v>
      </c>
      <c r="Q1735" t="s">
        <v>8308</v>
      </c>
      <c r="R1735" s="9">
        <f t="shared" si="86"/>
        <v>42539.849768518514</v>
      </c>
      <c r="S1735" s="9">
        <f t="shared" si="87"/>
        <v>42569.849768518514</v>
      </c>
      <c r="T1735">
        <f t="shared" si="85"/>
        <v>2016</v>
      </c>
    </row>
    <row r="1736" spans="1:20" ht="43.5" x14ac:dyDescent="0.3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 s="11">
        <v>1424548719</v>
      </c>
      <c r="J1736">
        <v>1419364719</v>
      </c>
      <c r="K1736" t="b">
        <v>0</v>
      </c>
      <c r="L1736">
        <v>15</v>
      </c>
      <c r="M1736" t="b">
        <v>1</v>
      </c>
      <c r="N1736">
        <f>ROUND(E1736/D1736*100,0)</f>
        <v>158</v>
      </c>
      <c r="O1736">
        <f>IFERROR(ROUND(E1736/L1736,2),0)</f>
        <v>158</v>
      </c>
      <c r="P1736" s="12" t="s">
        <v>8266</v>
      </c>
      <c r="Q1736" t="s">
        <v>8267</v>
      </c>
      <c r="R1736" s="9">
        <f t="shared" si="86"/>
        <v>41996.832395833335</v>
      </c>
      <c r="S1736" s="9">
        <f t="shared" si="87"/>
        <v>42056.832395833335</v>
      </c>
      <c r="T1736">
        <f t="shared" si="85"/>
        <v>2014</v>
      </c>
    </row>
    <row r="1737" spans="1:20" ht="43.5" x14ac:dyDescent="0.3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 s="11">
        <v>1430407200</v>
      </c>
      <c r="J1737">
        <v>1428086501</v>
      </c>
      <c r="K1737" t="b">
        <v>0</v>
      </c>
      <c r="L1737">
        <v>23</v>
      </c>
      <c r="M1737" t="b">
        <v>1</v>
      </c>
      <c r="N1737">
        <f>ROUND(E1737/D1737*100,0)</f>
        <v>119</v>
      </c>
      <c r="O1737">
        <f>IFERROR(ROUND(E1737/L1737,2),0)</f>
        <v>103.04</v>
      </c>
      <c r="P1737" s="12" t="s">
        <v>8290</v>
      </c>
      <c r="Q1737" t="s">
        <v>8298</v>
      </c>
      <c r="R1737" s="9">
        <f t="shared" si="86"/>
        <v>42097.778946759259</v>
      </c>
      <c r="S1737" s="9">
        <f t="shared" si="87"/>
        <v>42124.638888888891</v>
      </c>
      <c r="T1737">
        <f t="shared" si="85"/>
        <v>2015</v>
      </c>
    </row>
    <row r="1738" spans="1:20" ht="58" x14ac:dyDescent="0.35">
      <c r="A1738">
        <v>4001</v>
      </c>
      <c r="B1738" s="3" t="s">
        <v>3997</v>
      </c>
      <c r="C1738" s="3" t="s">
        <v>8107</v>
      </c>
      <c r="D1738" s="6">
        <v>1200</v>
      </c>
      <c r="E1738" s="8">
        <v>453</v>
      </c>
      <c r="F1738" t="s">
        <v>8220</v>
      </c>
      <c r="G1738" t="s">
        <v>8224</v>
      </c>
      <c r="H1738" t="s">
        <v>8246</v>
      </c>
      <c r="I1738" s="11">
        <v>1488394800</v>
      </c>
      <c r="J1738">
        <v>1486681708</v>
      </c>
      <c r="K1738" t="b">
        <v>0</v>
      </c>
      <c r="L1738">
        <v>14</v>
      </c>
      <c r="M1738" t="b">
        <v>0</v>
      </c>
      <c r="N1738">
        <f>ROUND(E1738/D1738*100,0)</f>
        <v>38</v>
      </c>
      <c r="O1738">
        <f>IFERROR(ROUND(E1738/L1738,2),0)</f>
        <v>32.36</v>
      </c>
      <c r="P1738" s="12" t="s">
        <v>8266</v>
      </c>
      <c r="Q1738" t="s">
        <v>8268</v>
      </c>
      <c r="R1738" s="9">
        <f t="shared" si="86"/>
        <v>42775.964212962965</v>
      </c>
      <c r="S1738" s="9">
        <f t="shared" si="87"/>
        <v>42795.791666666672</v>
      </c>
      <c r="T1738">
        <f t="shared" si="85"/>
        <v>2017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>ROUND(E1739/D1739*100,0)</f>
        <v>107</v>
      </c>
      <c r="O1739">
        <f>IFERROR(ROUND(E1739/L1739,2),0)</f>
        <v>39.380000000000003</v>
      </c>
      <c r="P1739" s="12" t="s">
        <v>8290</v>
      </c>
      <c r="Q1739" t="s">
        <v>8308</v>
      </c>
      <c r="R1739" s="9">
        <f t="shared" si="86"/>
        <v>42485.724768518514</v>
      </c>
      <c r="S1739" s="9">
        <f t="shared" si="87"/>
        <v>42504</v>
      </c>
      <c r="T1739">
        <f t="shared" si="85"/>
        <v>2016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>ROUND(E1740/D1740*100,0)</f>
        <v>131</v>
      </c>
      <c r="O1740">
        <f>IFERROR(ROUND(E1740/L1740,2),0)</f>
        <v>41.42</v>
      </c>
      <c r="P1740" s="12" t="s">
        <v>8266</v>
      </c>
      <c r="Q1740" t="s">
        <v>8268</v>
      </c>
      <c r="R1740" s="9">
        <f t="shared" si="86"/>
        <v>41891.665324074071</v>
      </c>
      <c r="S1740" s="9">
        <f t="shared" si="87"/>
        <v>41913.166666666664</v>
      </c>
      <c r="T1740">
        <f t="shared" si="85"/>
        <v>2014</v>
      </c>
    </row>
    <row r="1741" spans="1:20" ht="43.5" x14ac:dyDescent="0.35">
      <c r="A1741">
        <v>180</v>
      </c>
      <c r="B1741" s="3" t="s">
        <v>182</v>
      </c>
      <c r="C1741" s="3" t="s">
        <v>4290</v>
      </c>
      <c r="D1741" s="6">
        <v>1200</v>
      </c>
      <c r="E1741" s="8">
        <v>401</v>
      </c>
      <c r="F1741" t="s">
        <v>8220</v>
      </c>
      <c r="G1741" t="s">
        <v>8224</v>
      </c>
      <c r="H1741" t="s">
        <v>8246</v>
      </c>
      <c r="I1741" s="11">
        <v>1428951600</v>
      </c>
      <c r="J1741">
        <v>1425512843</v>
      </c>
      <c r="K1741" t="b">
        <v>0</v>
      </c>
      <c r="L1741">
        <v>13</v>
      </c>
      <c r="M1741" t="b">
        <v>0</v>
      </c>
      <c r="N1741">
        <f>ROUND(E1741/D1741*100,0)</f>
        <v>33</v>
      </c>
      <c r="O1741">
        <f>IFERROR(ROUND(E1741/L1741,2),0)</f>
        <v>30.85</v>
      </c>
      <c r="P1741" s="12" t="s">
        <v>8290</v>
      </c>
      <c r="Q1741" t="s">
        <v>8292</v>
      </c>
      <c r="R1741" s="9">
        <f t="shared" si="86"/>
        <v>42067.991238425922</v>
      </c>
      <c r="S1741" s="9">
        <f t="shared" si="87"/>
        <v>42107.791666666672</v>
      </c>
      <c r="T1741">
        <f t="shared" si="85"/>
        <v>2015</v>
      </c>
    </row>
    <row r="1742" spans="1:20" ht="43.5" x14ac:dyDescent="0.35">
      <c r="A1742">
        <v>3959</v>
      </c>
      <c r="B1742" s="3" t="s">
        <v>3956</v>
      </c>
      <c r="C1742" s="3" t="s">
        <v>8066</v>
      </c>
      <c r="D1742" s="6">
        <v>1200</v>
      </c>
      <c r="E1742" s="8">
        <v>292</v>
      </c>
      <c r="F1742" t="s">
        <v>8220</v>
      </c>
      <c r="G1742" t="s">
        <v>8223</v>
      </c>
      <c r="H1742" t="s">
        <v>8245</v>
      </c>
      <c r="I1742" s="11">
        <v>1411930556</v>
      </c>
      <c r="J1742">
        <v>1409338556</v>
      </c>
      <c r="K1742" t="b">
        <v>0</v>
      </c>
      <c r="L1742">
        <v>12</v>
      </c>
      <c r="M1742" t="b">
        <v>0</v>
      </c>
      <c r="N1742">
        <f>ROUND(E1742/D1742*100,0)</f>
        <v>24</v>
      </c>
      <c r="O1742">
        <f>IFERROR(ROUND(E1742/L1742,2),0)</f>
        <v>24.33</v>
      </c>
      <c r="P1742" s="12" t="s">
        <v>8266</v>
      </c>
      <c r="Q1742" t="s">
        <v>8268</v>
      </c>
      <c r="R1742" s="9">
        <f t="shared" si="86"/>
        <v>41880.788842592592</v>
      </c>
      <c r="S1742" s="9">
        <f t="shared" si="87"/>
        <v>41910.788842592592</v>
      </c>
      <c r="T1742">
        <f t="shared" si="85"/>
        <v>2014</v>
      </c>
    </row>
    <row r="1743" spans="1:20" ht="43.5" x14ac:dyDescent="0.3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 s="11">
        <v>1405400400</v>
      </c>
      <c r="J1743">
        <v>1402934629</v>
      </c>
      <c r="K1743" t="b">
        <v>0</v>
      </c>
      <c r="L1743">
        <v>21</v>
      </c>
      <c r="M1743" t="b">
        <v>1</v>
      </c>
      <c r="N1743">
        <f>ROUND(E1743/D1743*100,0)</f>
        <v>131</v>
      </c>
      <c r="O1743">
        <f>IFERROR(ROUND(E1743/L1743,2),0)</f>
        <v>112.14</v>
      </c>
      <c r="P1743" s="12" t="s">
        <v>8266</v>
      </c>
      <c r="Q1743" t="s">
        <v>8269</v>
      </c>
      <c r="R1743" s="9">
        <f t="shared" si="86"/>
        <v>41806.669317129628</v>
      </c>
      <c r="S1743" s="9">
        <f t="shared" si="87"/>
        <v>41835.208333333336</v>
      </c>
      <c r="T1743">
        <f t="shared" si="85"/>
        <v>2014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>ROUND(E1744/D1744*100,0)</f>
        <v>107</v>
      </c>
      <c r="O1744">
        <f>IFERROR(ROUND(E1744/L1744,2),0)</f>
        <v>53.52</v>
      </c>
      <c r="P1744" s="12" t="s">
        <v>8293</v>
      </c>
      <c r="Q1744" t="s">
        <v>8294</v>
      </c>
      <c r="R1744" s="9">
        <f t="shared" si="86"/>
        <v>41270.21497685185</v>
      </c>
      <c r="S1744" s="9">
        <f t="shared" si="87"/>
        <v>41300.21497685185</v>
      </c>
      <c r="T1744">
        <f t="shared" si="85"/>
        <v>2012</v>
      </c>
    </row>
    <row r="1745" spans="1:20" ht="43.5" x14ac:dyDescent="0.35">
      <c r="A1745">
        <v>2403</v>
      </c>
      <c r="B1745" s="3" t="s">
        <v>2404</v>
      </c>
      <c r="C1745" s="3" t="s">
        <v>6513</v>
      </c>
      <c r="D1745" s="6">
        <v>1200</v>
      </c>
      <c r="E1745" s="8">
        <v>202</v>
      </c>
      <c r="F1745" t="s">
        <v>8220</v>
      </c>
      <c r="G1745" t="s">
        <v>8224</v>
      </c>
      <c r="H1745" t="s">
        <v>8246</v>
      </c>
      <c r="I1745" s="11">
        <v>1459368658</v>
      </c>
      <c r="J1745">
        <v>1454188258</v>
      </c>
      <c r="K1745" t="b">
        <v>0</v>
      </c>
      <c r="L1745">
        <v>12</v>
      </c>
      <c r="M1745" t="b">
        <v>0</v>
      </c>
      <c r="N1745">
        <f>ROUND(E1745/D1745*100,0)</f>
        <v>17</v>
      </c>
      <c r="O1745">
        <f>IFERROR(ROUND(E1745/L1745,2),0)</f>
        <v>16.829999999999998</v>
      </c>
      <c r="P1745" s="12" t="s">
        <v>8288</v>
      </c>
      <c r="Q1745" t="s">
        <v>8310</v>
      </c>
      <c r="R1745" s="9">
        <f t="shared" si="86"/>
        <v>42399.882615740738</v>
      </c>
      <c r="S1745" s="9">
        <f t="shared" si="87"/>
        <v>42459.840949074074</v>
      </c>
      <c r="T1745">
        <f t="shared" si="85"/>
        <v>2016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>ROUND(E1746/D1746*100,0)</f>
        <v>117</v>
      </c>
      <c r="O1746">
        <f>IFERROR(ROUND(E1746/L1746,2),0)</f>
        <v>58.63</v>
      </c>
      <c r="P1746" s="12" t="s">
        <v>8293</v>
      </c>
      <c r="Q1746" t="s">
        <v>8297</v>
      </c>
      <c r="R1746" s="9">
        <f t="shared" si="86"/>
        <v>41005.45784722222</v>
      </c>
      <c r="S1746" s="9">
        <f t="shared" si="87"/>
        <v>41048.125</v>
      </c>
      <c r="T1746">
        <f t="shared" si="85"/>
        <v>2012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>ROUND(E1747/D1747*100,0)</f>
        <v>117</v>
      </c>
      <c r="O1747">
        <f>IFERROR(ROUND(E1747/L1747,2),0)</f>
        <v>75.48</v>
      </c>
      <c r="P1747" s="12" t="s">
        <v>8293</v>
      </c>
      <c r="Q1747" t="s">
        <v>8297</v>
      </c>
      <c r="R1747" s="9">
        <f t="shared" si="86"/>
        <v>40838.043391203704</v>
      </c>
      <c r="S1747" s="9">
        <f t="shared" si="87"/>
        <v>40883.085057870368</v>
      </c>
      <c r="T1747">
        <f t="shared" si="85"/>
        <v>2011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>ROUND(E1748/D1748*100,0)</f>
        <v>117</v>
      </c>
      <c r="O1748">
        <f>IFERROR(ROUND(E1748/L1748,2),0)</f>
        <v>61.58</v>
      </c>
      <c r="P1748" s="12" t="s">
        <v>8293</v>
      </c>
      <c r="Q1748" t="s">
        <v>8297</v>
      </c>
      <c r="R1748" s="9">
        <f t="shared" si="86"/>
        <v>41205.707048611112</v>
      </c>
      <c r="S1748" s="9">
        <f t="shared" si="87"/>
        <v>41239.207638888889</v>
      </c>
      <c r="T1748">
        <f t="shared" ref="T1748:T1811" si="88">YEAR(R1748)</f>
        <v>2012</v>
      </c>
    </row>
    <row r="1749" spans="1:20" ht="43.5" x14ac:dyDescent="0.35">
      <c r="A1749">
        <v>1491</v>
      </c>
      <c r="B1749" s="3" t="s">
        <v>1492</v>
      </c>
      <c r="C1749" s="3" t="s">
        <v>5601</v>
      </c>
      <c r="D1749" s="6">
        <v>1200</v>
      </c>
      <c r="E1749" s="8">
        <v>100</v>
      </c>
      <c r="F1749" t="s">
        <v>8220</v>
      </c>
      <c r="G1749" t="s">
        <v>8223</v>
      </c>
      <c r="H1749" t="s">
        <v>8245</v>
      </c>
      <c r="I1749" s="11">
        <v>1424014680</v>
      </c>
      <c r="J1749">
        <v>1418922443</v>
      </c>
      <c r="K1749" t="b">
        <v>0</v>
      </c>
      <c r="L1749">
        <v>1</v>
      </c>
      <c r="M1749" t="b">
        <v>0</v>
      </c>
      <c r="N1749">
        <f>ROUND(E1749/D1749*100,0)</f>
        <v>8</v>
      </c>
      <c r="O1749">
        <f>IFERROR(ROUND(E1749/L1749,2),0)</f>
        <v>100</v>
      </c>
      <c r="P1749" s="12" t="s">
        <v>8280</v>
      </c>
      <c r="Q1749" t="s">
        <v>8317</v>
      </c>
      <c r="R1749" s="9">
        <f t="shared" si="86"/>
        <v>41991.713460648149</v>
      </c>
      <c r="S1749" s="9">
        <f t="shared" si="87"/>
        <v>42050.651388888888</v>
      </c>
      <c r="T1749">
        <f t="shared" si="88"/>
        <v>2014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>ROUND(E1750/D1750*100,0)</f>
        <v>117</v>
      </c>
      <c r="O1750">
        <f>IFERROR(ROUND(E1750/L1750,2),0)</f>
        <v>41.7</v>
      </c>
      <c r="P1750" s="12" t="s">
        <v>8266</v>
      </c>
      <c r="Q1750" t="s">
        <v>8269</v>
      </c>
      <c r="R1750" s="9">
        <f t="shared" si="86"/>
        <v>42050.019641203704</v>
      </c>
      <c r="S1750" s="9">
        <f t="shared" si="87"/>
        <v>42064.207638888889</v>
      </c>
      <c r="T1750">
        <f t="shared" si="88"/>
        <v>2015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>ROUND(E1751/D1751*100,0)</f>
        <v>156</v>
      </c>
      <c r="O1751">
        <f>IFERROR(ROUND(E1751/L1751,2),0)</f>
        <v>38.880000000000003</v>
      </c>
      <c r="P1751" s="12" t="s">
        <v>8293</v>
      </c>
      <c r="Q1751" t="s">
        <v>8306</v>
      </c>
      <c r="R1751" s="9">
        <f t="shared" si="86"/>
        <v>41113.199155092596</v>
      </c>
      <c r="S1751" s="9">
        <f t="shared" si="87"/>
        <v>41173.199155092596</v>
      </c>
      <c r="T1751">
        <f t="shared" si="88"/>
        <v>2012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>ROUND(E1752/D1752*100,0)</f>
        <v>106</v>
      </c>
      <c r="O1752">
        <f>IFERROR(ROUND(E1752/L1752,2),0)</f>
        <v>34.79</v>
      </c>
      <c r="P1752" s="12" t="s">
        <v>8266</v>
      </c>
      <c r="Q1752" t="s">
        <v>8268</v>
      </c>
      <c r="R1752" s="9">
        <f t="shared" si="86"/>
        <v>41550.867673611108</v>
      </c>
      <c r="S1752" s="9">
        <f t="shared" si="87"/>
        <v>41580.867673611108</v>
      </c>
      <c r="T1752">
        <f t="shared" si="88"/>
        <v>2013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>ROUND(E1753/D1753*100,0)</f>
        <v>116</v>
      </c>
      <c r="O1753">
        <f>IFERROR(ROUND(E1753/L1753,2),0)</f>
        <v>116.25</v>
      </c>
      <c r="P1753" s="12" t="s">
        <v>8290</v>
      </c>
      <c r="Q1753" t="s">
        <v>8308</v>
      </c>
      <c r="R1753" s="9">
        <f t="shared" si="86"/>
        <v>41075.583379629628</v>
      </c>
      <c r="S1753" s="9">
        <f t="shared" si="87"/>
        <v>41105.583379629628</v>
      </c>
      <c r="T1753">
        <f t="shared" si="88"/>
        <v>2012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>ROUND(E1754/D1754*100,0)</f>
        <v>116</v>
      </c>
      <c r="O1754">
        <f>IFERROR(ROUND(E1754/L1754,2),0)</f>
        <v>31</v>
      </c>
      <c r="P1754" s="12" t="s">
        <v>8293</v>
      </c>
      <c r="Q1754" t="s">
        <v>8294</v>
      </c>
      <c r="R1754" s="9">
        <f t="shared" si="86"/>
        <v>41341.111400462964</v>
      </c>
      <c r="S1754" s="9">
        <f t="shared" si="87"/>
        <v>41380.791666666664</v>
      </c>
      <c r="T1754">
        <f t="shared" si="88"/>
        <v>2013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>ROUND(E1755/D1755*100,0)</f>
        <v>116</v>
      </c>
      <c r="O1755">
        <f>IFERROR(ROUND(E1755/L1755,2),0)</f>
        <v>80.03</v>
      </c>
      <c r="P1755" s="12" t="s">
        <v>8266</v>
      </c>
      <c r="Q1755" t="s">
        <v>8268</v>
      </c>
      <c r="R1755" s="9">
        <f t="shared" si="86"/>
        <v>42382.244409722218</v>
      </c>
      <c r="S1755" s="9">
        <f t="shared" si="87"/>
        <v>42396.041666666672</v>
      </c>
      <c r="T1755">
        <f t="shared" si="88"/>
        <v>2016</v>
      </c>
    </row>
    <row r="1756" spans="1:20" ht="43.5" x14ac:dyDescent="0.35">
      <c r="A1756">
        <v>1819</v>
      </c>
      <c r="B1756" s="3" t="s">
        <v>1820</v>
      </c>
      <c r="C1756" s="3" t="s">
        <v>5929</v>
      </c>
      <c r="D1756" s="6">
        <v>1200</v>
      </c>
      <c r="E1756" s="8">
        <v>25</v>
      </c>
      <c r="F1756" t="s">
        <v>8220</v>
      </c>
      <c r="G1756" t="s">
        <v>8223</v>
      </c>
      <c r="H1756" t="s">
        <v>8245</v>
      </c>
      <c r="I1756" s="11">
        <v>1406743396</v>
      </c>
      <c r="J1756">
        <v>1404151396</v>
      </c>
      <c r="K1756" t="b">
        <v>0</v>
      </c>
      <c r="L1756">
        <v>4</v>
      </c>
      <c r="M1756" t="b">
        <v>0</v>
      </c>
      <c r="N1756">
        <f>ROUND(E1756/D1756*100,0)</f>
        <v>2</v>
      </c>
      <c r="O1756">
        <f>IFERROR(ROUND(E1756/L1756,2),0)</f>
        <v>6.25</v>
      </c>
      <c r="P1756" s="12" t="s">
        <v>8282</v>
      </c>
      <c r="Q1756" t="s">
        <v>8283</v>
      </c>
      <c r="R1756" s="9">
        <f t="shared" si="86"/>
        <v>41820.752268518518</v>
      </c>
      <c r="S1756" s="9">
        <f t="shared" si="87"/>
        <v>41850.752268518518</v>
      </c>
      <c r="T1756">
        <f t="shared" si="88"/>
        <v>2014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>ROUND(E1757/D1757*100,0)</f>
        <v>116</v>
      </c>
      <c r="O1757">
        <f>IFERROR(ROUND(E1757/L1757,2),0)</f>
        <v>36.11</v>
      </c>
      <c r="P1757" s="12" t="s">
        <v>8293</v>
      </c>
      <c r="Q1757" t="s">
        <v>8294</v>
      </c>
      <c r="R1757" s="9">
        <f t="shared" si="86"/>
        <v>41590.255868055552</v>
      </c>
      <c r="S1757" s="9">
        <f t="shared" si="87"/>
        <v>41620.255868055552</v>
      </c>
      <c r="T1757">
        <f t="shared" si="88"/>
        <v>2013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>ROUND(E1758/D1758*100,0)</f>
        <v>110</v>
      </c>
      <c r="O1758">
        <f>IFERROR(ROUND(E1758/L1758,2),0)</f>
        <v>51.22</v>
      </c>
      <c r="P1758" s="12" t="s">
        <v>8266</v>
      </c>
      <c r="Q1758" t="s">
        <v>8268</v>
      </c>
      <c r="R1758" s="9">
        <f t="shared" si="86"/>
        <v>41960.119085648148</v>
      </c>
      <c r="S1758" s="9">
        <f t="shared" si="87"/>
        <v>41990.119085648148</v>
      </c>
      <c r="T1758">
        <f t="shared" si="88"/>
        <v>2014</v>
      </c>
    </row>
    <row r="1759" spans="1:20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1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>ROUND(E1759/D1759*100,0)</f>
        <v>115</v>
      </c>
      <c r="O1759">
        <f>IFERROR(ROUND(E1759/L1759,2),0)</f>
        <v>79.31</v>
      </c>
      <c r="P1759" s="12" t="s">
        <v>8266</v>
      </c>
      <c r="Q1759" t="s">
        <v>8268</v>
      </c>
      <c r="R1759" s="9">
        <f t="shared" si="86"/>
        <v>40923.729953703703</v>
      </c>
      <c r="S1759" s="9">
        <f t="shared" si="87"/>
        <v>40953.729953703703</v>
      </c>
      <c r="T1759">
        <f t="shared" si="88"/>
        <v>2012</v>
      </c>
    </row>
    <row r="1760" spans="1:20" ht="29" x14ac:dyDescent="0.35">
      <c r="A1760">
        <v>710</v>
      </c>
      <c r="B1760" s="3" t="s">
        <v>711</v>
      </c>
      <c r="C1760" s="3" t="s">
        <v>4820</v>
      </c>
      <c r="D1760" s="6">
        <v>1200</v>
      </c>
      <c r="E1760" s="8">
        <v>0</v>
      </c>
      <c r="F1760" t="s">
        <v>8220</v>
      </c>
      <c r="G1760" t="s">
        <v>8228</v>
      </c>
      <c r="H1760" t="s">
        <v>8250</v>
      </c>
      <c r="I1760" s="11">
        <v>1408495440</v>
      </c>
      <c r="J1760">
        <v>1405640302</v>
      </c>
      <c r="K1760" t="b">
        <v>0</v>
      </c>
      <c r="L1760">
        <v>0</v>
      </c>
      <c r="M1760" t="b">
        <v>0</v>
      </c>
      <c r="N1760">
        <f>ROUND(E1760/D1760*100,0)</f>
        <v>0</v>
      </c>
      <c r="O1760">
        <f>IFERROR(ROUND(E1760/L1760,2),0)</f>
        <v>0</v>
      </c>
      <c r="P1760" s="12" t="s">
        <v>8277</v>
      </c>
      <c r="Q1760" t="s">
        <v>8279</v>
      </c>
      <c r="R1760" s="9">
        <f t="shared" si="86"/>
        <v>41837.984976851854</v>
      </c>
      <c r="S1760" s="9">
        <f t="shared" si="87"/>
        <v>41871.030555555553</v>
      </c>
      <c r="T1760">
        <f t="shared" si="88"/>
        <v>2014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>ROUND(E1761/D1761*100,0)</f>
        <v>460</v>
      </c>
      <c r="O1761">
        <f>IFERROR(ROUND(E1761/L1761,2),0)</f>
        <v>11.67</v>
      </c>
      <c r="P1761" s="12" t="s">
        <v>8285</v>
      </c>
      <c r="Q1761" t="s">
        <v>8286</v>
      </c>
      <c r="R1761" s="9">
        <f t="shared" si="86"/>
        <v>42752.647777777776</v>
      </c>
      <c r="S1761" s="9">
        <f t="shared" si="87"/>
        <v>42759.647777777776</v>
      </c>
      <c r="T1761">
        <f t="shared" si="88"/>
        <v>2017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>ROUND(E1762/D1762*100,0)</f>
        <v>115</v>
      </c>
      <c r="O1762">
        <f>IFERROR(ROUND(E1762/L1762,2),0)</f>
        <v>31.05</v>
      </c>
      <c r="P1762" s="12" t="s">
        <v>8293</v>
      </c>
      <c r="Q1762" t="s">
        <v>8295</v>
      </c>
      <c r="R1762" s="9">
        <f t="shared" si="86"/>
        <v>42111.646724537044</v>
      </c>
      <c r="S1762" s="9">
        <f t="shared" si="87"/>
        <v>42141.646724537044</v>
      </c>
      <c r="T1762">
        <f t="shared" si="88"/>
        <v>2015</v>
      </c>
    </row>
    <row r="1763" spans="1:20" ht="43.5" x14ac:dyDescent="0.35">
      <c r="A1763">
        <v>1584</v>
      </c>
      <c r="B1763" s="3" t="s">
        <v>1585</v>
      </c>
      <c r="C1763" s="3" t="s">
        <v>5694</v>
      </c>
      <c r="D1763" s="6">
        <v>1200</v>
      </c>
      <c r="E1763" s="8">
        <v>0</v>
      </c>
      <c r="F1763" t="s">
        <v>8220</v>
      </c>
      <c r="G1763" t="s">
        <v>8223</v>
      </c>
      <c r="H1763" t="s">
        <v>8245</v>
      </c>
      <c r="I1763" s="11">
        <v>1401464101</v>
      </c>
      <c r="J1763">
        <v>1400600101</v>
      </c>
      <c r="K1763" t="b">
        <v>0</v>
      </c>
      <c r="L1763">
        <v>0</v>
      </c>
      <c r="M1763" t="b">
        <v>0</v>
      </c>
      <c r="N1763">
        <f>ROUND(E1763/D1763*100,0)</f>
        <v>0</v>
      </c>
      <c r="O1763">
        <f>IFERROR(ROUND(E1763/L1763,2),0)</f>
        <v>0</v>
      </c>
      <c r="P1763" s="12" t="s">
        <v>8282</v>
      </c>
      <c r="Q1763" t="s">
        <v>8316</v>
      </c>
      <c r="R1763" s="9">
        <f t="shared" si="86"/>
        <v>41779.649317129632</v>
      </c>
      <c r="S1763" s="9">
        <f t="shared" si="87"/>
        <v>41789.649317129632</v>
      </c>
      <c r="T1763">
        <f t="shared" si="88"/>
        <v>2014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>ROUND(E1764/D1764*100,0)</f>
        <v>23</v>
      </c>
      <c r="O1764">
        <f>IFERROR(ROUND(E1764/L1764,2),0)</f>
        <v>65.459999999999994</v>
      </c>
      <c r="P1764" s="12" t="s">
        <v>8280</v>
      </c>
      <c r="Q1764" t="s">
        <v>8314</v>
      </c>
      <c r="R1764" s="9">
        <f t="shared" si="86"/>
        <v>41799.524259259262</v>
      </c>
      <c r="S1764" s="9">
        <f t="shared" si="87"/>
        <v>41829.524259259262</v>
      </c>
      <c r="T1764">
        <f t="shared" si="88"/>
        <v>2014</v>
      </c>
    </row>
    <row r="1765" spans="1:20" ht="43.5" x14ac:dyDescent="0.35">
      <c r="A1765">
        <v>1589</v>
      </c>
      <c r="B1765" s="3" t="s">
        <v>1590</v>
      </c>
      <c r="C1765" s="3" t="s">
        <v>5699</v>
      </c>
      <c r="D1765" s="6">
        <v>1200</v>
      </c>
      <c r="E1765" s="8">
        <v>0</v>
      </c>
      <c r="F1765" t="s">
        <v>8220</v>
      </c>
      <c r="G1765" t="s">
        <v>8223</v>
      </c>
      <c r="H1765" t="s">
        <v>8245</v>
      </c>
      <c r="I1765" s="11">
        <v>1444433886</v>
      </c>
      <c r="J1765">
        <v>1441841886</v>
      </c>
      <c r="K1765" t="b">
        <v>0</v>
      </c>
      <c r="L1765">
        <v>0</v>
      </c>
      <c r="M1765" t="b">
        <v>0</v>
      </c>
      <c r="N1765">
        <f>ROUND(E1765/D1765*100,0)</f>
        <v>0</v>
      </c>
      <c r="O1765">
        <f>IFERROR(ROUND(E1765/L1765,2),0)</f>
        <v>0</v>
      </c>
      <c r="P1765" s="12" t="s">
        <v>8282</v>
      </c>
      <c r="Q1765" t="s">
        <v>8316</v>
      </c>
      <c r="R1765" s="9">
        <f t="shared" si="86"/>
        <v>42256.984791666662</v>
      </c>
      <c r="S1765" s="9">
        <f t="shared" si="87"/>
        <v>42286.984791666662</v>
      </c>
      <c r="T1765">
        <f t="shared" si="88"/>
        <v>2015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>ROUND(E1766/D1766*100,0)</f>
        <v>114</v>
      </c>
      <c r="O1766">
        <f>IFERROR(ROUND(E1766/L1766,2),0)</f>
        <v>87.96</v>
      </c>
      <c r="P1766" s="12" t="s">
        <v>8266</v>
      </c>
      <c r="Q1766" t="s">
        <v>8268</v>
      </c>
      <c r="R1766" s="9">
        <f t="shared" si="86"/>
        <v>41976.331979166673</v>
      </c>
      <c r="S1766" s="9">
        <f t="shared" si="87"/>
        <v>42004.291666666672</v>
      </c>
      <c r="T1766">
        <f t="shared" si="88"/>
        <v>2014</v>
      </c>
    </row>
    <row r="1767" spans="1:20" ht="43.5" x14ac:dyDescent="0.35">
      <c r="A1767">
        <v>2843</v>
      </c>
      <c r="B1767" s="3" t="s">
        <v>2843</v>
      </c>
      <c r="C1767" s="3" t="s">
        <v>6953</v>
      </c>
      <c r="D1767" s="6">
        <v>1200</v>
      </c>
      <c r="E1767" s="8">
        <v>0</v>
      </c>
      <c r="F1767" t="s">
        <v>8220</v>
      </c>
      <c r="G1767" t="s">
        <v>8223</v>
      </c>
      <c r="H1767" t="s">
        <v>8245</v>
      </c>
      <c r="I1767" s="11">
        <v>1465790400</v>
      </c>
      <c r="J1767">
        <v>1462210950</v>
      </c>
      <c r="K1767" t="b">
        <v>0</v>
      </c>
      <c r="L1767">
        <v>0</v>
      </c>
      <c r="M1767" t="b">
        <v>0</v>
      </c>
      <c r="N1767">
        <f>ROUND(E1767/D1767*100,0)</f>
        <v>0</v>
      </c>
      <c r="O1767">
        <f>IFERROR(ROUND(E1767/L1767,2),0)</f>
        <v>0</v>
      </c>
      <c r="P1767" s="12" t="s">
        <v>8266</v>
      </c>
      <c r="Q1767" t="s">
        <v>8268</v>
      </c>
      <c r="R1767" s="9">
        <f t="shared" si="86"/>
        <v>42492.737847222219</v>
      </c>
      <c r="S1767" s="9">
        <f t="shared" si="87"/>
        <v>42534.166666666672</v>
      </c>
      <c r="T1767">
        <f t="shared" si="88"/>
        <v>2016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>ROUND(E1768/D1768*100,0)</f>
        <v>152</v>
      </c>
      <c r="O1768">
        <f>IFERROR(ROUND(E1768/L1768,2),0)</f>
        <v>40.75</v>
      </c>
      <c r="P1768" s="12" t="s">
        <v>8293</v>
      </c>
      <c r="Q1768" t="s">
        <v>8297</v>
      </c>
      <c r="R1768" s="9">
        <f t="shared" si="86"/>
        <v>41863.433495370373</v>
      </c>
      <c r="S1768" s="9">
        <f t="shared" si="87"/>
        <v>41893.433495370373</v>
      </c>
      <c r="T1768">
        <f t="shared" si="88"/>
        <v>2014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>ROUND(E1769/D1769*100,0)</f>
        <v>114</v>
      </c>
      <c r="O1769">
        <f>IFERROR(ROUND(E1769/L1769,2),0)</f>
        <v>36.770000000000003</v>
      </c>
      <c r="P1769" s="12" t="s">
        <v>8277</v>
      </c>
      <c r="Q1769" t="s">
        <v>8284</v>
      </c>
      <c r="R1769" s="9">
        <f t="shared" si="86"/>
        <v>42692.256550925929</v>
      </c>
      <c r="S1769" s="9">
        <f t="shared" si="87"/>
        <v>42706.256550925929</v>
      </c>
      <c r="T1769">
        <f t="shared" si="88"/>
        <v>2016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>ROUND(E1770/D1770*100,0)</f>
        <v>114</v>
      </c>
      <c r="O1770">
        <f>IFERROR(ROUND(E1770/L1770,2),0)</f>
        <v>35.47</v>
      </c>
      <c r="P1770" s="12" t="s">
        <v>8290</v>
      </c>
      <c r="Q1770" t="s">
        <v>8308</v>
      </c>
      <c r="R1770" s="9">
        <f t="shared" si="86"/>
        <v>41612.912187499998</v>
      </c>
      <c r="S1770" s="9">
        <f t="shared" si="87"/>
        <v>41636.207638888889</v>
      </c>
      <c r="T1770">
        <f t="shared" si="88"/>
        <v>2013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>ROUND(E1771/D1771*100,0)</f>
        <v>113</v>
      </c>
      <c r="O1771">
        <f>IFERROR(ROUND(E1771/L1771,2),0)</f>
        <v>51.48</v>
      </c>
      <c r="P1771" s="12" t="s">
        <v>8293</v>
      </c>
      <c r="Q1771" t="s">
        <v>8294</v>
      </c>
      <c r="R1771" s="9">
        <f t="shared" si="86"/>
        <v>40892.149467592593</v>
      </c>
      <c r="S1771" s="9">
        <f t="shared" si="87"/>
        <v>40952.149467592593</v>
      </c>
      <c r="T1771">
        <f t="shared" si="88"/>
        <v>2011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>ROUND(E1772/D1772*100,0)</f>
        <v>113</v>
      </c>
      <c r="O1772">
        <f>IFERROR(ROUND(E1772/L1772,2),0)</f>
        <v>39.6</v>
      </c>
      <c r="P1772" s="12" t="s">
        <v>8266</v>
      </c>
      <c r="Q1772" t="s">
        <v>8268</v>
      </c>
      <c r="R1772" s="9">
        <f t="shared" si="86"/>
        <v>42053.916921296302</v>
      </c>
      <c r="S1772" s="9">
        <f t="shared" si="87"/>
        <v>42079.875</v>
      </c>
      <c r="T1772">
        <f t="shared" si="88"/>
        <v>2015</v>
      </c>
    </row>
    <row r="1773" spans="1:20" ht="58" x14ac:dyDescent="0.35">
      <c r="A1773">
        <v>3744</v>
      </c>
      <c r="B1773" s="3" t="s">
        <v>3741</v>
      </c>
      <c r="C1773" s="3" t="s">
        <v>7854</v>
      </c>
      <c r="D1773" s="6">
        <v>1200</v>
      </c>
      <c r="E1773" s="8">
        <v>0</v>
      </c>
      <c r="F1773" t="s">
        <v>8220</v>
      </c>
      <c r="G1773" t="s">
        <v>8223</v>
      </c>
      <c r="H1773" t="s">
        <v>8245</v>
      </c>
      <c r="I1773" s="11">
        <v>1404532740</v>
      </c>
      <c r="J1773">
        <v>1401823952</v>
      </c>
      <c r="K1773" t="b">
        <v>0</v>
      </c>
      <c r="L1773">
        <v>0</v>
      </c>
      <c r="M1773" t="b">
        <v>0</v>
      </c>
      <c r="N1773">
        <f>ROUND(E1773/D1773*100,0)</f>
        <v>0</v>
      </c>
      <c r="O1773">
        <f>IFERROR(ROUND(E1773/L1773,2),0)</f>
        <v>0</v>
      </c>
      <c r="P1773" s="12" t="s">
        <v>8266</v>
      </c>
      <c r="Q1773" t="s">
        <v>8268</v>
      </c>
      <c r="R1773" s="9">
        <f t="shared" si="86"/>
        <v>41793.814259259263</v>
      </c>
      <c r="S1773" s="9">
        <f t="shared" si="87"/>
        <v>41825.165972222225</v>
      </c>
      <c r="T1773">
        <f t="shared" si="88"/>
        <v>2014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>ROUND(E1774/D1774*100,0)</f>
        <v>112</v>
      </c>
      <c r="O1774">
        <f>IFERROR(ROUND(E1774/L1774,2),0)</f>
        <v>31.62</v>
      </c>
      <c r="P1774" s="12" t="s">
        <v>8266</v>
      </c>
      <c r="Q1774" t="s">
        <v>8268</v>
      </c>
      <c r="R1774" s="9">
        <f t="shared" si="86"/>
        <v>41789.080370370371</v>
      </c>
      <c r="S1774" s="9">
        <f t="shared" si="87"/>
        <v>41822.166666666664</v>
      </c>
      <c r="T1774">
        <f t="shared" si="88"/>
        <v>2014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>ROUND(E1775/D1775*100,0)</f>
        <v>124</v>
      </c>
      <c r="O1775">
        <f>IFERROR(ROUND(E1775/L1775,2),0)</f>
        <v>69.72</v>
      </c>
      <c r="P1775" s="12" t="s">
        <v>8290</v>
      </c>
      <c r="Q1775" t="s">
        <v>8308</v>
      </c>
      <c r="R1775" s="9">
        <f t="shared" si="86"/>
        <v>40997.271493055552</v>
      </c>
      <c r="S1775" s="9">
        <f t="shared" si="87"/>
        <v>41057.271493055552</v>
      </c>
      <c r="T1775">
        <f t="shared" si="88"/>
        <v>2012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>ROUND(E1776/D1776*100,0)</f>
        <v>112</v>
      </c>
      <c r="O1776">
        <f>IFERROR(ROUND(E1776/L1776,2),0)</f>
        <v>43.73</v>
      </c>
      <c r="P1776" s="12" t="s">
        <v>8293</v>
      </c>
      <c r="Q1776" t="s">
        <v>8297</v>
      </c>
      <c r="R1776" s="9">
        <f t="shared" si="86"/>
        <v>40695.795370370368</v>
      </c>
      <c r="S1776" s="9">
        <f t="shared" si="87"/>
        <v>40725.795370370368</v>
      </c>
      <c r="T1776">
        <f t="shared" si="88"/>
        <v>2011</v>
      </c>
    </row>
    <row r="1777" spans="1:20" ht="43.5" x14ac:dyDescent="0.35">
      <c r="A1777">
        <v>3942</v>
      </c>
      <c r="B1777" s="3" t="s">
        <v>3939</v>
      </c>
      <c r="C1777" s="3" t="s">
        <v>8050</v>
      </c>
      <c r="D1777" s="6">
        <v>1200</v>
      </c>
      <c r="E1777" s="8">
        <v>0</v>
      </c>
      <c r="F1777" t="s">
        <v>8220</v>
      </c>
      <c r="G1777" t="s">
        <v>8223</v>
      </c>
      <c r="H1777" t="s">
        <v>8245</v>
      </c>
      <c r="I1777" s="11">
        <v>1434490914</v>
      </c>
      <c r="J1777">
        <v>1429306914</v>
      </c>
      <c r="K1777" t="b">
        <v>0</v>
      </c>
      <c r="L1777">
        <v>0</v>
      </c>
      <c r="M1777" t="b">
        <v>0</v>
      </c>
      <c r="N1777">
        <f>ROUND(E1777/D1777*100,0)</f>
        <v>0</v>
      </c>
      <c r="O1777">
        <f>IFERROR(ROUND(E1777/L1777,2),0)</f>
        <v>0</v>
      </c>
      <c r="P1777" s="12" t="s">
        <v>8266</v>
      </c>
      <c r="Q1777" t="s">
        <v>8268</v>
      </c>
      <c r="R1777" s="9">
        <f t="shared" si="86"/>
        <v>42111.904097222221</v>
      </c>
      <c r="S1777" s="9">
        <f t="shared" si="87"/>
        <v>42171.904097222221</v>
      </c>
      <c r="T1777">
        <f t="shared" si="88"/>
        <v>2015</v>
      </c>
    </row>
    <row r="1778" spans="1:20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1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>ROUND(E1778/D1778*100,0)</f>
        <v>148</v>
      </c>
      <c r="O1778">
        <f>IFERROR(ROUND(E1778/L1778,2),0)</f>
        <v>63.49</v>
      </c>
      <c r="P1778" s="12" t="s">
        <v>8293</v>
      </c>
      <c r="Q1778" t="s">
        <v>8297</v>
      </c>
      <c r="R1778" s="9">
        <f t="shared" si="86"/>
        <v>40987.773715277777</v>
      </c>
      <c r="S1778" s="9">
        <f t="shared" si="87"/>
        <v>41026.916666666664</v>
      </c>
      <c r="T1778">
        <f t="shared" si="88"/>
        <v>2012</v>
      </c>
    </row>
    <row r="1779" spans="1:20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1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>ROUND(E1779/D1779*100,0)</f>
        <v>111</v>
      </c>
      <c r="O1779">
        <f>IFERROR(ROUND(E1779/L1779,2),0)</f>
        <v>51.67</v>
      </c>
      <c r="P1779" s="12" t="s">
        <v>8293</v>
      </c>
      <c r="Q1779" t="s">
        <v>8294</v>
      </c>
      <c r="R1779" s="9">
        <f t="shared" si="86"/>
        <v>42248.90042824074</v>
      </c>
      <c r="S1779" s="9">
        <f t="shared" si="87"/>
        <v>42277.811805555553</v>
      </c>
      <c r="T1779">
        <f t="shared" si="88"/>
        <v>2015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>ROUND(E1780/D1780*100,0)</f>
        <v>111</v>
      </c>
      <c r="O1780">
        <f>IFERROR(ROUND(E1780/L1780,2),0)</f>
        <v>110.75</v>
      </c>
      <c r="P1780" s="12" t="s">
        <v>8266</v>
      </c>
      <c r="Q1780" t="s">
        <v>8268</v>
      </c>
      <c r="R1780" s="9">
        <f t="shared" si="86"/>
        <v>42499.629849537043</v>
      </c>
      <c r="S1780" s="9">
        <f t="shared" si="87"/>
        <v>42522.904166666667</v>
      </c>
      <c r="T1780">
        <f t="shared" si="88"/>
        <v>2016</v>
      </c>
    </row>
    <row r="1781" spans="1:20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>ROUND(E1781/D1781*100,0)</f>
        <v>126</v>
      </c>
      <c r="O1781">
        <f>IFERROR(ROUND(E1781/L1781,2),0)</f>
        <v>147.33000000000001</v>
      </c>
      <c r="P1781" s="12" t="s">
        <v>8266</v>
      </c>
      <c r="Q1781" t="s">
        <v>8268</v>
      </c>
      <c r="R1781" s="9">
        <f t="shared" si="86"/>
        <v>42489.619525462964</v>
      </c>
      <c r="S1781" s="9">
        <f t="shared" si="87"/>
        <v>42500.470138888893</v>
      </c>
      <c r="T1781">
        <f t="shared" si="88"/>
        <v>2016</v>
      </c>
    </row>
    <row r="1782" spans="1:20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1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>ROUND(E1782/D1782*100,0)</f>
        <v>100</v>
      </c>
      <c r="O1782">
        <f>IFERROR(ROUND(E1782/L1782,2),0)</f>
        <v>110.5</v>
      </c>
      <c r="P1782" s="12" t="s">
        <v>8266</v>
      </c>
      <c r="Q1782" t="s">
        <v>8268</v>
      </c>
      <c r="R1782" s="9">
        <f t="shared" si="86"/>
        <v>41808.649583333332</v>
      </c>
      <c r="S1782" s="9">
        <f t="shared" si="87"/>
        <v>41868.649583333332</v>
      </c>
      <c r="T1782">
        <f t="shared" si="88"/>
        <v>2014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>ROUND(E1783/D1783*100,0)</f>
        <v>110</v>
      </c>
      <c r="O1783">
        <f>IFERROR(ROUND(E1783/L1783,2),0)</f>
        <v>26.55</v>
      </c>
      <c r="P1783" s="12" t="s">
        <v>8293</v>
      </c>
      <c r="Q1783" t="s">
        <v>8303</v>
      </c>
      <c r="R1783" s="9">
        <f t="shared" si="86"/>
        <v>41833.450266203705</v>
      </c>
      <c r="S1783" s="9">
        <f t="shared" si="87"/>
        <v>41865.757638888892</v>
      </c>
      <c r="T1783">
        <f t="shared" si="88"/>
        <v>2014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>ROUND(E1784/D1784*100,0)</f>
        <v>110</v>
      </c>
      <c r="O1784">
        <f>IFERROR(ROUND(E1784/L1784,2),0)</f>
        <v>73.400000000000006</v>
      </c>
      <c r="P1784" s="12" t="s">
        <v>8266</v>
      </c>
      <c r="Q1784" t="s">
        <v>8268</v>
      </c>
      <c r="R1784" s="9">
        <f t="shared" si="86"/>
        <v>41786.761354166665</v>
      </c>
      <c r="S1784" s="9">
        <f t="shared" si="87"/>
        <v>41821.207638888889</v>
      </c>
      <c r="T1784">
        <f t="shared" si="88"/>
        <v>2014</v>
      </c>
    </row>
    <row r="1785" spans="1:20" ht="43.5" x14ac:dyDescent="0.35">
      <c r="A1785">
        <v>1728</v>
      </c>
      <c r="B1785" s="3" t="s">
        <v>1729</v>
      </c>
      <c r="C1785" s="3" t="s">
        <v>5838</v>
      </c>
      <c r="D1785" s="6">
        <v>1250</v>
      </c>
      <c r="E1785" s="8">
        <v>855</v>
      </c>
      <c r="F1785" t="s">
        <v>8220</v>
      </c>
      <c r="G1785" t="s">
        <v>8223</v>
      </c>
      <c r="H1785" t="s">
        <v>8245</v>
      </c>
      <c r="I1785" s="11">
        <v>1445439674</v>
      </c>
      <c r="J1785">
        <v>1442847674</v>
      </c>
      <c r="K1785" t="b">
        <v>0</v>
      </c>
      <c r="L1785">
        <v>7</v>
      </c>
      <c r="M1785" t="b">
        <v>0</v>
      </c>
      <c r="N1785">
        <f>ROUND(E1785/D1785*100,0)</f>
        <v>68</v>
      </c>
      <c r="O1785">
        <f>IFERROR(ROUND(E1785/L1785,2),0)</f>
        <v>122.14</v>
      </c>
      <c r="P1785" s="12" t="s">
        <v>8293</v>
      </c>
      <c r="Q1785" t="s">
        <v>8296</v>
      </c>
      <c r="R1785" s="9">
        <f t="shared" si="86"/>
        <v>42268.625856481478</v>
      </c>
      <c r="S1785" s="9">
        <f t="shared" si="87"/>
        <v>42298.625856481478</v>
      </c>
      <c r="T1785">
        <f t="shared" si="88"/>
        <v>2015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>ROUND(E1786/D1786*100,0)</f>
        <v>137</v>
      </c>
      <c r="O1786">
        <f>IFERROR(ROUND(E1786/L1786,2),0)</f>
        <v>30.96</v>
      </c>
      <c r="P1786" s="12" t="s">
        <v>8280</v>
      </c>
      <c r="Q1786" t="s">
        <v>8281</v>
      </c>
      <c r="R1786" s="9">
        <f t="shared" si="86"/>
        <v>41754.745243055557</v>
      </c>
      <c r="S1786" s="9">
        <f t="shared" si="87"/>
        <v>41769.165972222225</v>
      </c>
      <c r="T1786">
        <f t="shared" si="88"/>
        <v>2014</v>
      </c>
    </row>
    <row r="1787" spans="1:20" ht="43.5" x14ac:dyDescent="0.35">
      <c r="A1787">
        <v>3998</v>
      </c>
      <c r="B1787" s="3" t="s">
        <v>3994</v>
      </c>
      <c r="C1787" s="3" t="s">
        <v>8104</v>
      </c>
      <c r="D1787" s="6">
        <v>1250</v>
      </c>
      <c r="E1787" s="8">
        <v>715</v>
      </c>
      <c r="F1787" t="s">
        <v>8220</v>
      </c>
      <c r="G1787" t="s">
        <v>8223</v>
      </c>
      <c r="H1787" t="s">
        <v>8245</v>
      </c>
      <c r="I1787" s="11">
        <v>1427580426</v>
      </c>
      <c r="J1787">
        <v>1424992026</v>
      </c>
      <c r="K1787" t="b">
        <v>0</v>
      </c>
      <c r="L1787">
        <v>12</v>
      </c>
      <c r="M1787" t="b">
        <v>0</v>
      </c>
      <c r="N1787">
        <f>ROUND(E1787/D1787*100,0)</f>
        <v>57</v>
      </c>
      <c r="O1787">
        <f>IFERROR(ROUND(E1787/L1787,2),0)</f>
        <v>59.58</v>
      </c>
      <c r="P1787" s="12" t="s">
        <v>8266</v>
      </c>
      <c r="Q1787" t="s">
        <v>8268</v>
      </c>
      <c r="R1787" s="9">
        <f t="shared" si="86"/>
        <v>42061.963263888887</v>
      </c>
      <c r="S1787" s="9">
        <f t="shared" si="87"/>
        <v>42091.921597222223</v>
      </c>
      <c r="T1787">
        <f t="shared" si="88"/>
        <v>2015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>ROUND(E1788/D1788*100,0)</f>
        <v>220</v>
      </c>
      <c r="O1788">
        <f>IFERROR(ROUND(E1788/L1788,2),0)</f>
        <v>46.7</v>
      </c>
      <c r="P1788" s="12" t="s">
        <v>8290</v>
      </c>
      <c r="Q1788" t="s">
        <v>8308</v>
      </c>
      <c r="R1788" s="9">
        <f t="shared" si="86"/>
        <v>40570.025810185187</v>
      </c>
      <c r="S1788" s="9">
        <f t="shared" si="87"/>
        <v>40600.025810185187</v>
      </c>
      <c r="T1788">
        <f t="shared" si="88"/>
        <v>2011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>ROUND(E1789/D1789*100,0)</f>
        <v>110</v>
      </c>
      <c r="O1789">
        <f>IFERROR(ROUND(E1789/L1789,2),0)</f>
        <v>52.21</v>
      </c>
      <c r="P1789" s="12" t="s">
        <v>8266</v>
      </c>
      <c r="Q1789" t="s">
        <v>8268</v>
      </c>
      <c r="R1789" s="9">
        <f t="shared" si="86"/>
        <v>42380.581180555557</v>
      </c>
      <c r="S1789" s="9">
        <f t="shared" si="87"/>
        <v>42405.916666666672</v>
      </c>
      <c r="T1789">
        <f t="shared" si="88"/>
        <v>2016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>ROUND(E1790/D1790*100,0)</f>
        <v>110</v>
      </c>
      <c r="O1790">
        <f>IFERROR(ROUND(E1790/L1790,2),0)</f>
        <v>43.82</v>
      </c>
      <c r="P1790" s="12" t="s">
        <v>8293</v>
      </c>
      <c r="Q1790" t="s">
        <v>8295</v>
      </c>
      <c r="R1790" s="9">
        <f t="shared" si="86"/>
        <v>42241.85974537037</v>
      </c>
      <c r="S1790" s="9">
        <f t="shared" si="87"/>
        <v>42271.85974537037</v>
      </c>
      <c r="T1790">
        <f t="shared" si="88"/>
        <v>2015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>ROUND(E1791/D1791*100,0)</f>
        <v>110</v>
      </c>
      <c r="O1791">
        <f>IFERROR(ROUND(E1791/L1791,2),0)</f>
        <v>199.18</v>
      </c>
      <c r="P1791" s="12" t="s">
        <v>8266</v>
      </c>
      <c r="Q1791" t="s">
        <v>8268</v>
      </c>
      <c r="R1791" s="9">
        <f t="shared" si="86"/>
        <v>42109.751250000001</v>
      </c>
      <c r="S1791" s="9">
        <f t="shared" si="87"/>
        <v>42156.165972222225</v>
      </c>
      <c r="T1791">
        <f t="shared" si="88"/>
        <v>2015</v>
      </c>
    </row>
    <row r="1792" spans="1:20" ht="58" x14ac:dyDescent="0.3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 s="11">
        <v>1376838000</v>
      </c>
      <c r="J1792">
        <v>1374531631</v>
      </c>
      <c r="K1792" t="b">
        <v>1</v>
      </c>
      <c r="L1792">
        <v>55</v>
      </c>
      <c r="M1792" t="b">
        <v>1</v>
      </c>
      <c r="N1792">
        <f>ROUND(E1792/D1792*100,0)</f>
        <v>115</v>
      </c>
      <c r="O1792">
        <f>IFERROR(ROUND(E1792/L1792,2),0)</f>
        <v>39.67</v>
      </c>
      <c r="P1792" s="12" t="s">
        <v>8266</v>
      </c>
      <c r="Q1792" t="s">
        <v>8268</v>
      </c>
      <c r="R1792" s="9">
        <f t="shared" si="86"/>
        <v>41477.930914351848</v>
      </c>
      <c r="S1792" s="9">
        <f t="shared" si="87"/>
        <v>41504.625</v>
      </c>
      <c r="T1792">
        <f t="shared" si="88"/>
        <v>2013</v>
      </c>
    </row>
    <row r="1793" spans="1:20" ht="43.5" x14ac:dyDescent="0.35">
      <c r="A1793">
        <v>4069</v>
      </c>
      <c r="B1793" s="3" t="s">
        <v>4065</v>
      </c>
      <c r="C1793" s="3" t="s">
        <v>8172</v>
      </c>
      <c r="D1793" s="6">
        <v>1250</v>
      </c>
      <c r="E1793" s="8">
        <v>430</v>
      </c>
      <c r="F1793" t="s">
        <v>8220</v>
      </c>
      <c r="G1793" t="s">
        <v>8224</v>
      </c>
      <c r="H1793" t="s">
        <v>8246</v>
      </c>
      <c r="I1793" s="11">
        <v>1425124800</v>
      </c>
      <c r="J1793">
        <v>1421596356</v>
      </c>
      <c r="K1793" t="b">
        <v>0</v>
      </c>
      <c r="L1793">
        <v>13</v>
      </c>
      <c r="M1793" t="b">
        <v>0</v>
      </c>
      <c r="N1793">
        <f>ROUND(E1793/D1793*100,0)</f>
        <v>34</v>
      </c>
      <c r="O1793">
        <f>IFERROR(ROUND(E1793/L1793,2),0)</f>
        <v>33.08</v>
      </c>
      <c r="P1793" s="12" t="s">
        <v>8266</v>
      </c>
      <c r="Q1793" t="s">
        <v>8268</v>
      </c>
      <c r="R1793" s="9">
        <f t="shared" si="86"/>
        <v>42022.661527777775</v>
      </c>
      <c r="S1793" s="9">
        <f t="shared" si="87"/>
        <v>42063.5</v>
      </c>
      <c r="T1793">
        <f t="shared" si="88"/>
        <v>2015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>ROUND(E1794/D1794*100,0)</f>
        <v>145</v>
      </c>
      <c r="O1794">
        <f>IFERROR(ROUND(E1794/L1794,2),0)</f>
        <v>35.74</v>
      </c>
      <c r="P1794" s="12" t="s">
        <v>8293</v>
      </c>
      <c r="Q1794" t="s">
        <v>8295</v>
      </c>
      <c r="R1794" s="9">
        <f t="shared" si="86"/>
        <v>42418.231747685189</v>
      </c>
      <c r="S1794" s="9">
        <f t="shared" si="87"/>
        <v>42448.190081018518</v>
      </c>
      <c r="T1794">
        <f t="shared" si="88"/>
        <v>2016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>ROUND(E1795/D1795*100,0)</f>
        <v>109</v>
      </c>
      <c r="O1795">
        <f>IFERROR(ROUND(E1795/L1795,2),0)</f>
        <v>63.97</v>
      </c>
      <c r="P1795" s="12" t="s">
        <v>8282</v>
      </c>
      <c r="Q1795" t="s">
        <v>8283</v>
      </c>
      <c r="R1795" s="9">
        <f t="shared" ref="R1795:R1858" si="89">(((J1795/60)/60)/24)+DATE(1970,1,1)</f>
        <v>42710.876967592587</v>
      </c>
      <c r="S1795" s="9">
        <f t="shared" ref="S1795:S1858" si="90">(((I1795/60)/60)/24)+DATE(1970,1,1)</f>
        <v>42742.875</v>
      </c>
      <c r="T1795">
        <f t="shared" si="88"/>
        <v>2016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>ROUND(E1796/D1796*100,0)</f>
        <v>109</v>
      </c>
      <c r="O1796">
        <f>IFERROR(ROUND(E1796/L1796,2),0)</f>
        <v>30.15</v>
      </c>
      <c r="P1796" s="12" t="s">
        <v>8266</v>
      </c>
      <c r="Q1796" t="s">
        <v>8268</v>
      </c>
      <c r="R1796" s="9">
        <f t="shared" si="89"/>
        <v>41820.945613425924</v>
      </c>
      <c r="S1796" s="9">
        <f t="shared" si="90"/>
        <v>41850.945613425924</v>
      </c>
      <c r="T1796">
        <f t="shared" si="88"/>
        <v>2014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>ROUND(E1797/D1797*100,0)</f>
        <v>144</v>
      </c>
      <c r="O1797">
        <f>IFERROR(ROUND(E1797/L1797,2),0)</f>
        <v>45.98</v>
      </c>
      <c r="P1797" s="12" t="s">
        <v>8266</v>
      </c>
      <c r="Q1797" t="s">
        <v>8268</v>
      </c>
      <c r="R1797" s="9">
        <f t="shared" si="89"/>
        <v>42309.756620370375</v>
      </c>
      <c r="S1797" s="9">
        <f t="shared" si="90"/>
        <v>42330.916666666672</v>
      </c>
      <c r="T1797">
        <f t="shared" si="88"/>
        <v>2015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>ROUND(E1798/D1798*100,0)</f>
        <v>108</v>
      </c>
      <c r="O1798">
        <f>IFERROR(ROUND(E1798/L1798,2),0)</f>
        <v>72</v>
      </c>
      <c r="P1798" s="12" t="s">
        <v>8266</v>
      </c>
      <c r="Q1798" t="s">
        <v>8268</v>
      </c>
      <c r="R1798" s="9">
        <f t="shared" si="89"/>
        <v>42479.465833333335</v>
      </c>
      <c r="S1798" s="9">
        <f t="shared" si="90"/>
        <v>42500.465833333335</v>
      </c>
      <c r="T1798">
        <f t="shared" si="88"/>
        <v>2016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>ROUND(E1799/D1799*100,0)</f>
        <v>108</v>
      </c>
      <c r="O1799">
        <f>IFERROR(ROUND(E1799/L1799,2),0)</f>
        <v>56.82</v>
      </c>
      <c r="P1799" s="12" t="s">
        <v>8290</v>
      </c>
      <c r="Q1799" t="s">
        <v>8298</v>
      </c>
      <c r="R1799" s="9">
        <f t="shared" si="89"/>
        <v>42033.516898148147</v>
      </c>
      <c r="S1799" s="9">
        <f t="shared" si="90"/>
        <v>42064.5</v>
      </c>
      <c r="T1799">
        <f t="shared" si="88"/>
        <v>2015</v>
      </c>
    </row>
    <row r="1800" spans="1:20" ht="58" x14ac:dyDescent="0.35">
      <c r="A1800">
        <v>4002</v>
      </c>
      <c r="B1800" s="3" t="s">
        <v>3998</v>
      </c>
      <c r="C1800" s="3" t="s">
        <v>8108</v>
      </c>
      <c r="D1800" s="6">
        <v>1250</v>
      </c>
      <c r="E1800" s="8">
        <v>23</v>
      </c>
      <c r="F1800" t="s">
        <v>8220</v>
      </c>
      <c r="G1800" t="s">
        <v>8223</v>
      </c>
      <c r="H1800" t="s">
        <v>8245</v>
      </c>
      <c r="I1800" s="11">
        <v>1411779761</v>
      </c>
      <c r="J1800">
        <v>1409187761</v>
      </c>
      <c r="K1800" t="b">
        <v>0</v>
      </c>
      <c r="L1800">
        <v>4</v>
      </c>
      <c r="M1800" t="b">
        <v>0</v>
      </c>
      <c r="N1800">
        <f>ROUND(E1800/D1800*100,0)</f>
        <v>2</v>
      </c>
      <c r="O1800">
        <f>IFERROR(ROUND(E1800/L1800,2),0)</f>
        <v>5.75</v>
      </c>
      <c r="P1800" s="12" t="s">
        <v>8266</v>
      </c>
      <c r="Q1800" t="s">
        <v>8268</v>
      </c>
      <c r="R1800" s="9">
        <f t="shared" si="89"/>
        <v>41879.043530092589</v>
      </c>
      <c r="S1800" s="9">
        <f t="shared" si="90"/>
        <v>41909.043530092589</v>
      </c>
      <c r="T1800">
        <f t="shared" si="88"/>
        <v>2014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>ROUND(E1801/D1801*100,0)</f>
        <v>108</v>
      </c>
      <c r="O1801">
        <f>IFERROR(ROUND(E1801/L1801,2),0)</f>
        <v>113.42</v>
      </c>
      <c r="P1801" s="12" t="s">
        <v>8266</v>
      </c>
      <c r="Q1801" t="s">
        <v>8268</v>
      </c>
      <c r="R1801" s="9">
        <f t="shared" si="89"/>
        <v>42171.034861111111</v>
      </c>
      <c r="S1801" s="9">
        <f t="shared" si="90"/>
        <v>42195.291666666672</v>
      </c>
      <c r="T1801">
        <f t="shared" si="88"/>
        <v>2015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>ROUND(E1802/D1802*100,0)</f>
        <v>108</v>
      </c>
      <c r="O1802">
        <f>IFERROR(ROUND(E1802/L1802,2),0)</f>
        <v>37.15</v>
      </c>
      <c r="P1802" s="12" t="s">
        <v>8293</v>
      </c>
      <c r="Q1802" t="s">
        <v>8294</v>
      </c>
      <c r="R1802" s="9">
        <f t="shared" si="89"/>
        <v>41934.71056712963</v>
      </c>
      <c r="S1802" s="9">
        <f t="shared" si="90"/>
        <v>41955.752233796295</v>
      </c>
      <c r="T1802">
        <f t="shared" si="88"/>
        <v>2014</v>
      </c>
    </row>
    <row r="1803" spans="1:20" ht="43.5" x14ac:dyDescent="0.3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 s="11">
        <v>1439357559</v>
      </c>
      <c r="J1803">
        <v>1435469559</v>
      </c>
      <c r="K1803" t="b">
        <v>0</v>
      </c>
      <c r="L1803">
        <v>24</v>
      </c>
      <c r="M1803" t="b">
        <v>1</v>
      </c>
      <c r="N1803">
        <f>ROUND(E1803/D1803*100,0)</f>
        <v>108</v>
      </c>
      <c r="O1803">
        <f>IFERROR(ROUND(E1803/L1803,2),0)</f>
        <v>89.67</v>
      </c>
      <c r="P1803" s="12" t="s">
        <v>8266</v>
      </c>
      <c r="Q1803" t="s">
        <v>8268</v>
      </c>
      <c r="R1803" s="9">
        <f t="shared" si="89"/>
        <v>42183.231006944443</v>
      </c>
      <c r="S1803" s="9">
        <f t="shared" si="90"/>
        <v>42228.231006944443</v>
      </c>
      <c r="T1803">
        <f t="shared" si="88"/>
        <v>2015</v>
      </c>
    </row>
    <row r="1804" spans="1:20" ht="58" x14ac:dyDescent="0.35">
      <c r="A1804">
        <v>3976</v>
      </c>
      <c r="B1804" s="3" t="s">
        <v>3973</v>
      </c>
      <c r="C1804" s="3" t="s">
        <v>8083</v>
      </c>
      <c r="D1804" s="6">
        <v>1300</v>
      </c>
      <c r="E1804" s="8">
        <v>620</v>
      </c>
      <c r="F1804" t="s">
        <v>8220</v>
      </c>
      <c r="G1804" t="s">
        <v>8223</v>
      </c>
      <c r="H1804" t="s">
        <v>8245</v>
      </c>
      <c r="I1804" s="11">
        <v>1406876400</v>
      </c>
      <c r="J1804">
        <v>1405024561</v>
      </c>
      <c r="K1804" t="b">
        <v>0</v>
      </c>
      <c r="L1804">
        <v>10</v>
      </c>
      <c r="M1804" t="b">
        <v>0</v>
      </c>
      <c r="N1804">
        <f>ROUND(E1804/D1804*100,0)</f>
        <v>48</v>
      </c>
      <c r="O1804">
        <f>IFERROR(ROUND(E1804/L1804,2),0)</f>
        <v>62</v>
      </c>
      <c r="P1804" s="12" t="s">
        <v>8266</v>
      </c>
      <c r="Q1804" t="s">
        <v>8268</v>
      </c>
      <c r="R1804" s="9">
        <f t="shared" si="89"/>
        <v>41830.858344907407</v>
      </c>
      <c r="S1804" s="9">
        <f t="shared" si="90"/>
        <v>41852.291666666664</v>
      </c>
      <c r="T1804">
        <f t="shared" si="88"/>
        <v>2014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>ROUND(E1805/D1805*100,0)</f>
        <v>134</v>
      </c>
      <c r="O1805">
        <f>IFERROR(ROUND(E1805/L1805,2),0)</f>
        <v>39.82</v>
      </c>
      <c r="P1805" s="12" t="s">
        <v>8293</v>
      </c>
      <c r="Q1805" t="s">
        <v>8297</v>
      </c>
      <c r="R1805" s="9">
        <f t="shared" si="89"/>
        <v>40250.242106481484</v>
      </c>
      <c r="S1805" s="9">
        <f t="shared" si="90"/>
        <v>40286.290972222225</v>
      </c>
      <c r="T1805">
        <f t="shared" si="88"/>
        <v>2010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>ROUND(E1806/D1806*100,0)</f>
        <v>107</v>
      </c>
      <c r="O1806">
        <f>IFERROR(ROUND(E1806/L1806,2),0)</f>
        <v>61.34</v>
      </c>
      <c r="P1806" s="12" t="s">
        <v>8293</v>
      </c>
      <c r="Q1806" t="s">
        <v>8306</v>
      </c>
      <c r="R1806" s="9">
        <f t="shared" si="89"/>
        <v>41026.655011574076</v>
      </c>
      <c r="S1806" s="9">
        <f t="shared" si="90"/>
        <v>41057.655011574076</v>
      </c>
      <c r="T1806">
        <f t="shared" si="88"/>
        <v>2012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>ROUND(E1807/D1807*100,0)</f>
        <v>107</v>
      </c>
      <c r="O1807">
        <f>IFERROR(ROUND(E1807/L1807,2),0)</f>
        <v>46.63</v>
      </c>
      <c r="P1807" s="12" t="s">
        <v>8293</v>
      </c>
      <c r="Q1807" t="s">
        <v>8297</v>
      </c>
      <c r="R1807" s="9">
        <f t="shared" si="89"/>
        <v>40987.697638888887</v>
      </c>
      <c r="S1807" s="9">
        <f t="shared" si="90"/>
        <v>41017.697638888887</v>
      </c>
      <c r="T1807">
        <f t="shared" si="88"/>
        <v>2012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>ROUND(E1808/D1808*100,0)</f>
        <v>107</v>
      </c>
      <c r="O1808">
        <f>IFERROR(ROUND(E1808/L1808,2),0)</f>
        <v>107.25</v>
      </c>
      <c r="P1808" s="12" t="s">
        <v>8266</v>
      </c>
      <c r="Q1808" t="s">
        <v>8268</v>
      </c>
      <c r="R1808" s="9">
        <f t="shared" si="89"/>
        <v>42284.69694444444</v>
      </c>
      <c r="S1808" s="9">
        <f t="shared" si="90"/>
        <v>42301.165972222225</v>
      </c>
      <c r="T1808">
        <f t="shared" si="88"/>
        <v>2015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>ROUND(E1809/D1809*100,0)</f>
        <v>107</v>
      </c>
      <c r="O1809">
        <f>IFERROR(ROUND(E1809/L1809,2),0)</f>
        <v>36.97</v>
      </c>
      <c r="P1809" s="12" t="s">
        <v>8293</v>
      </c>
      <c r="Q1809" t="s">
        <v>8294</v>
      </c>
      <c r="R1809" s="9">
        <f t="shared" si="89"/>
        <v>41174.154178240737</v>
      </c>
      <c r="S1809" s="9">
        <f t="shared" si="90"/>
        <v>41210.208333333336</v>
      </c>
      <c r="T1809">
        <f t="shared" si="88"/>
        <v>2012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>ROUND(E1810/D1810*100,0)</f>
        <v>143</v>
      </c>
      <c r="O1810">
        <f>IFERROR(ROUND(E1810/L1810,2),0)</f>
        <v>44.65</v>
      </c>
      <c r="P1810" s="12" t="s">
        <v>8293</v>
      </c>
      <c r="Q1810" t="s">
        <v>8303</v>
      </c>
      <c r="R1810" s="9">
        <f t="shared" si="89"/>
        <v>40974.791898148149</v>
      </c>
      <c r="S1810" s="9">
        <f t="shared" si="90"/>
        <v>41004.750231481477</v>
      </c>
      <c r="T1810">
        <f t="shared" si="88"/>
        <v>2012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>ROUND(E1811/D1811*100,0)</f>
        <v>107</v>
      </c>
      <c r="O1811">
        <f>IFERROR(ROUND(E1811/L1811,2),0)</f>
        <v>31.97</v>
      </c>
      <c r="P1811" s="12" t="s">
        <v>8266</v>
      </c>
      <c r="Q1811" t="s">
        <v>8268</v>
      </c>
      <c r="R1811" s="9">
        <f t="shared" si="89"/>
        <v>41796.422326388885</v>
      </c>
      <c r="S1811" s="9">
        <f t="shared" si="90"/>
        <v>41826.422326388885</v>
      </c>
      <c r="T1811">
        <f t="shared" si="88"/>
        <v>2014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>ROUND(E1812/D1812*100,0)</f>
        <v>107</v>
      </c>
      <c r="O1812">
        <f>IFERROR(ROUND(E1812/L1812,2),0)</f>
        <v>125.94</v>
      </c>
      <c r="P1812" s="12" t="s">
        <v>8277</v>
      </c>
      <c r="Q1812" t="s">
        <v>8279</v>
      </c>
      <c r="R1812" s="9">
        <f t="shared" si="89"/>
        <v>42416.767928240741</v>
      </c>
      <c r="S1812" s="9">
        <f t="shared" si="90"/>
        <v>42446.726261574076</v>
      </c>
      <c r="T1812">
        <f t="shared" ref="T1812:T1875" si="91">YEAR(R1812)</f>
        <v>2016</v>
      </c>
    </row>
    <row r="1813" spans="1:20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1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>ROUND(E1813/D1813*100,0)</f>
        <v>143</v>
      </c>
      <c r="O1813">
        <f>IFERROR(ROUND(E1813/L1813,2),0)</f>
        <v>164.62</v>
      </c>
      <c r="P1813" s="12" t="s">
        <v>8266</v>
      </c>
      <c r="Q1813" t="s">
        <v>8268</v>
      </c>
      <c r="R1813" s="9">
        <f t="shared" si="89"/>
        <v>42171.317442129628</v>
      </c>
      <c r="S1813" s="9">
        <f t="shared" si="90"/>
        <v>42195.875</v>
      </c>
      <c r="T1813">
        <f t="shared" si="91"/>
        <v>2015</v>
      </c>
    </row>
    <row r="1814" spans="1:20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1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>ROUND(E1814/D1814*100,0)</f>
        <v>102</v>
      </c>
      <c r="O1814">
        <f>IFERROR(ROUND(E1814/L1814,2),0)</f>
        <v>164.62</v>
      </c>
      <c r="P1814" s="12" t="s">
        <v>8266</v>
      </c>
      <c r="Q1814" t="s">
        <v>8268</v>
      </c>
      <c r="R1814" s="9">
        <f t="shared" si="89"/>
        <v>42411.942291666666</v>
      </c>
      <c r="S1814" s="9">
        <f t="shared" si="90"/>
        <v>42434.041666666672</v>
      </c>
      <c r="T1814">
        <f t="shared" si="91"/>
        <v>2016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>ROUND(E1815/D1815*100,0)</f>
        <v>107</v>
      </c>
      <c r="O1815">
        <f>IFERROR(ROUND(E1815/L1815,2),0)</f>
        <v>21.76</v>
      </c>
      <c r="P1815" s="12" t="s">
        <v>8290</v>
      </c>
      <c r="Q1815" t="s">
        <v>8298</v>
      </c>
      <c r="R1815" s="9">
        <f t="shared" si="89"/>
        <v>42256.391875000001</v>
      </c>
      <c r="S1815" s="9">
        <f t="shared" si="90"/>
        <v>42274.843055555553</v>
      </c>
      <c r="T1815">
        <f t="shared" si="91"/>
        <v>2015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>ROUND(E1816/D1816*100,0)</f>
        <v>107</v>
      </c>
      <c r="O1816">
        <f>IFERROR(ROUND(E1816/L1816,2),0)</f>
        <v>48.45</v>
      </c>
      <c r="P1816" s="12" t="s">
        <v>8293</v>
      </c>
      <c r="Q1816" t="s">
        <v>8294</v>
      </c>
      <c r="R1816" s="9">
        <f t="shared" si="89"/>
        <v>41299.793356481481</v>
      </c>
      <c r="S1816" s="9">
        <f t="shared" si="90"/>
        <v>41344.751689814817</v>
      </c>
      <c r="T1816">
        <f t="shared" si="91"/>
        <v>2013</v>
      </c>
    </row>
    <row r="1817" spans="1:20" ht="43.5" x14ac:dyDescent="0.3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 s="11">
        <v>1313370000</v>
      </c>
      <c r="J1817">
        <v>1307594625</v>
      </c>
      <c r="K1817" t="b">
        <v>0</v>
      </c>
      <c r="L1817">
        <v>39</v>
      </c>
      <c r="M1817" t="b">
        <v>1</v>
      </c>
      <c r="N1817">
        <f>ROUND(E1817/D1817*100,0)</f>
        <v>107</v>
      </c>
      <c r="O1817">
        <f>IFERROR(ROUND(E1817/L1817,2),0)</f>
        <v>54.62</v>
      </c>
      <c r="P1817" s="12" t="s">
        <v>8293</v>
      </c>
      <c r="Q1817" t="s">
        <v>8294</v>
      </c>
      <c r="R1817" s="9">
        <f t="shared" si="89"/>
        <v>40703.197048611109</v>
      </c>
      <c r="S1817" s="9">
        <f t="shared" si="90"/>
        <v>40770.041666666664</v>
      </c>
      <c r="T1817">
        <f t="shared" si="91"/>
        <v>2011</v>
      </c>
    </row>
    <row r="1818" spans="1:20" ht="58" x14ac:dyDescent="0.35">
      <c r="A1818">
        <v>3962</v>
      </c>
      <c r="B1818" s="3" t="s">
        <v>3959</v>
      </c>
      <c r="C1818" s="3" t="s">
        <v>8069</v>
      </c>
      <c r="D1818" s="6">
        <v>1400</v>
      </c>
      <c r="E1818" s="8">
        <v>45</v>
      </c>
      <c r="F1818" t="s">
        <v>8220</v>
      </c>
      <c r="G1818" t="s">
        <v>8224</v>
      </c>
      <c r="H1818" t="s">
        <v>8246</v>
      </c>
      <c r="I1818" s="11">
        <v>1448722494</v>
      </c>
      <c r="J1818">
        <v>1446562494</v>
      </c>
      <c r="K1818" t="b">
        <v>0</v>
      </c>
      <c r="L1818">
        <v>3</v>
      </c>
      <c r="M1818" t="b">
        <v>0</v>
      </c>
      <c r="N1818">
        <f>ROUND(E1818/D1818*100,0)</f>
        <v>3</v>
      </c>
      <c r="O1818">
        <f>IFERROR(ROUND(E1818/L1818,2),0)</f>
        <v>15</v>
      </c>
      <c r="P1818" s="12" t="s">
        <v>8266</v>
      </c>
      <c r="Q1818" t="s">
        <v>8268</v>
      </c>
      <c r="R1818" s="9">
        <f t="shared" si="89"/>
        <v>42311.621458333335</v>
      </c>
      <c r="S1818" s="9">
        <f t="shared" si="90"/>
        <v>42336.621458333335</v>
      </c>
      <c r="T1818">
        <f t="shared" si="91"/>
        <v>2015</v>
      </c>
    </row>
    <row r="1819" spans="1:20" ht="43.5" x14ac:dyDescent="0.35">
      <c r="A1819">
        <v>936</v>
      </c>
      <c r="B1819" s="3" t="s">
        <v>937</v>
      </c>
      <c r="C1819" s="3" t="s">
        <v>5046</v>
      </c>
      <c r="D1819" s="6">
        <v>1400</v>
      </c>
      <c r="E1819" s="8">
        <v>0</v>
      </c>
      <c r="F1819" t="s">
        <v>8220</v>
      </c>
      <c r="G1819" t="s">
        <v>8223</v>
      </c>
      <c r="H1819" t="s">
        <v>8245</v>
      </c>
      <c r="I1819" s="11">
        <v>1326916800</v>
      </c>
      <c r="J1819">
        <v>1323131689</v>
      </c>
      <c r="K1819" t="b">
        <v>0</v>
      </c>
      <c r="L1819">
        <v>0</v>
      </c>
      <c r="M1819" t="b">
        <v>0</v>
      </c>
      <c r="N1819">
        <f>ROUND(E1819/D1819*100,0)</f>
        <v>0</v>
      </c>
      <c r="O1819">
        <f>IFERROR(ROUND(E1819/L1819,2),0)</f>
        <v>0</v>
      </c>
      <c r="P1819" s="12" t="s">
        <v>8293</v>
      </c>
      <c r="Q1819" t="s">
        <v>8315</v>
      </c>
      <c r="R1819" s="9">
        <f t="shared" si="89"/>
        <v>40883.024178240739</v>
      </c>
      <c r="S1819" s="9">
        <f t="shared" si="90"/>
        <v>40926.833333333336</v>
      </c>
      <c r="T1819">
        <f t="shared" si="91"/>
        <v>2011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>ROUND(E1820/D1820*100,0)</f>
        <v>106</v>
      </c>
      <c r="O1820">
        <f>IFERROR(ROUND(E1820/L1820,2),0)</f>
        <v>51.85</v>
      </c>
      <c r="P1820" s="12" t="s">
        <v>8266</v>
      </c>
      <c r="Q1820" t="s">
        <v>8268</v>
      </c>
      <c r="R1820" s="9">
        <f t="shared" si="89"/>
        <v>42758.559629629628</v>
      </c>
      <c r="S1820" s="9">
        <f t="shared" si="90"/>
        <v>42788.559629629628</v>
      </c>
      <c r="T1820">
        <f t="shared" si="91"/>
        <v>2017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>ROUND(E1821/D1821*100,0)</f>
        <v>101</v>
      </c>
      <c r="O1821">
        <f>IFERROR(ROUND(E1821/L1821,2),0)</f>
        <v>78.52</v>
      </c>
      <c r="P1821" s="12" t="s">
        <v>8266</v>
      </c>
      <c r="Q1821" t="s">
        <v>8268</v>
      </c>
      <c r="R1821" s="9">
        <f t="shared" si="89"/>
        <v>42497.275706018518</v>
      </c>
      <c r="S1821" s="9">
        <f t="shared" si="90"/>
        <v>42535.904861111107</v>
      </c>
      <c r="T1821">
        <f t="shared" si="91"/>
        <v>2016</v>
      </c>
    </row>
    <row r="1822" spans="1:20" ht="43.5" x14ac:dyDescent="0.35">
      <c r="A1822">
        <v>3906</v>
      </c>
      <c r="B1822" s="3" t="s">
        <v>3903</v>
      </c>
      <c r="C1822" s="3" t="s">
        <v>8014</v>
      </c>
      <c r="D1822" s="6">
        <v>1500</v>
      </c>
      <c r="E1822" s="8">
        <v>1010</v>
      </c>
      <c r="F1822" t="s">
        <v>8220</v>
      </c>
      <c r="G1822" t="s">
        <v>8224</v>
      </c>
      <c r="H1822" t="s">
        <v>8246</v>
      </c>
      <c r="I1822" s="11">
        <v>1435325100</v>
      </c>
      <c r="J1822">
        <v>1432072893</v>
      </c>
      <c r="K1822" t="b">
        <v>0</v>
      </c>
      <c r="L1822">
        <v>16</v>
      </c>
      <c r="M1822" t="b">
        <v>0</v>
      </c>
      <c r="N1822">
        <f>ROUND(E1822/D1822*100,0)</f>
        <v>67</v>
      </c>
      <c r="O1822">
        <f>IFERROR(ROUND(E1822/L1822,2),0)</f>
        <v>63.13</v>
      </c>
      <c r="P1822" s="12" t="s">
        <v>8266</v>
      </c>
      <c r="Q1822" t="s">
        <v>8268</v>
      </c>
      <c r="R1822" s="9">
        <f t="shared" si="89"/>
        <v>42143.917743055557</v>
      </c>
      <c r="S1822" s="9">
        <f t="shared" si="90"/>
        <v>42181.559027777781</v>
      </c>
      <c r="T1822">
        <f t="shared" si="91"/>
        <v>2015</v>
      </c>
    </row>
    <row r="1823" spans="1:20" ht="43.5" x14ac:dyDescent="0.3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 s="11">
        <v>1467575940</v>
      </c>
      <c r="J1823">
        <v>1465856639</v>
      </c>
      <c r="K1823" t="b">
        <v>0</v>
      </c>
      <c r="L1823">
        <v>9</v>
      </c>
      <c r="M1823" t="b">
        <v>0</v>
      </c>
      <c r="N1823">
        <f>ROUND(E1823/D1823*100,0)</f>
        <v>53</v>
      </c>
      <c r="O1823">
        <f>IFERROR(ROUND(E1823/L1823,2),0)</f>
        <v>88.33</v>
      </c>
      <c r="P1823" s="12" t="s">
        <v>8266</v>
      </c>
      <c r="Q1823" t="s">
        <v>8268</v>
      </c>
      <c r="R1823" s="9">
        <f t="shared" si="89"/>
        <v>42534.933321759265</v>
      </c>
      <c r="S1823" s="9">
        <f t="shared" si="90"/>
        <v>42554.832638888889</v>
      </c>
      <c r="T1823">
        <f t="shared" si="91"/>
        <v>2016</v>
      </c>
    </row>
    <row r="1824" spans="1:20" ht="43.5" x14ac:dyDescent="0.35">
      <c r="A1824">
        <v>1556</v>
      </c>
      <c r="B1824" s="3" t="s">
        <v>1557</v>
      </c>
      <c r="C1824" s="3" t="s">
        <v>5666</v>
      </c>
      <c r="D1824" s="6">
        <v>1500</v>
      </c>
      <c r="E1824" s="8">
        <v>677</v>
      </c>
      <c r="F1824" t="s">
        <v>8220</v>
      </c>
      <c r="G1824" t="s">
        <v>8228</v>
      </c>
      <c r="H1824" t="s">
        <v>8250</v>
      </c>
      <c r="I1824" s="11">
        <v>1467603624</v>
      </c>
      <c r="J1824">
        <v>1465011624</v>
      </c>
      <c r="K1824" t="b">
        <v>0</v>
      </c>
      <c r="L1824">
        <v>12</v>
      </c>
      <c r="M1824" t="b">
        <v>0</v>
      </c>
      <c r="N1824">
        <f>ROUND(E1824/D1824*100,0)</f>
        <v>45</v>
      </c>
      <c r="O1824">
        <f>IFERROR(ROUND(E1824/L1824,2),0)</f>
        <v>56.42</v>
      </c>
      <c r="P1824" s="12" t="s">
        <v>8282</v>
      </c>
      <c r="Q1824" t="s">
        <v>8320</v>
      </c>
      <c r="R1824" s="9">
        <f t="shared" si="89"/>
        <v>42525.153055555551</v>
      </c>
      <c r="S1824" s="9">
        <f t="shared" si="90"/>
        <v>42555.153055555551</v>
      </c>
      <c r="T1824">
        <f t="shared" si="91"/>
        <v>2016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>ROUND(E1825/D1825*100,0)</f>
        <v>211</v>
      </c>
      <c r="O1825">
        <f>IFERROR(ROUND(E1825/L1825,2),0)</f>
        <v>95.93</v>
      </c>
      <c r="P1825" s="12" t="s">
        <v>8293</v>
      </c>
      <c r="Q1825" t="s">
        <v>8297</v>
      </c>
      <c r="R1825" s="9">
        <f t="shared" si="89"/>
        <v>41320.717465277776</v>
      </c>
      <c r="S1825" s="9">
        <f t="shared" si="90"/>
        <v>41344.166666666664</v>
      </c>
      <c r="T1825">
        <f t="shared" si="91"/>
        <v>2013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>ROUND(E1826/D1826*100,0)</f>
        <v>106</v>
      </c>
      <c r="O1826">
        <f>IFERROR(ROUND(E1826/L1826,2),0)</f>
        <v>60.29</v>
      </c>
      <c r="P1826" s="12" t="s">
        <v>8266</v>
      </c>
      <c r="Q1826" t="s">
        <v>8268</v>
      </c>
      <c r="R1826" s="9">
        <f t="shared" si="89"/>
        <v>42132.036168981482</v>
      </c>
      <c r="S1826" s="9">
        <f t="shared" si="90"/>
        <v>42186.290972222225</v>
      </c>
      <c r="T1826">
        <f t="shared" si="91"/>
        <v>2015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>ROUND(E1827/D1827*100,0)</f>
        <v>105</v>
      </c>
      <c r="O1827">
        <f>IFERROR(ROUND(E1827/L1827,2),0)</f>
        <v>123.94</v>
      </c>
      <c r="P1827" s="12" t="s">
        <v>8266</v>
      </c>
      <c r="Q1827" t="s">
        <v>8268</v>
      </c>
      <c r="R1827" s="9">
        <f t="shared" si="89"/>
        <v>42694.110185185185</v>
      </c>
      <c r="S1827" s="9">
        <f t="shared" si="90"/>
        <v>42709.041666666672</v>
      </c>
      <c r="T1827">
        <f t="shared" si="91"/>
        <v>2016</v>
      </c>
    </row>
    <row r="1828" spans="1:20" ht="43.5" x14ac:dyDescent="0.35">
      <c r="A1828">
        <v>3807</v>
      </c>
      <c r="B1828" s="3" t="s">
        <v>3804</v>
      </c>
      <c r="C1828" s="3" t="s">
        <v>7917</v>
      </c>
      <c r="D1828" s="6">
        <v>1500</v>
      </c>
      <c r="E1828" s="8">
        <v>455</v>
      </c>
      <c r="F1828" t="s">
        <v>8220</v>
      </c>
      <c r="G1828" t="s">
        <v>8223</v>
      </c>
      <c r="H1828" t="s">
        <v>8245</v>
      </c>
      <c r="I1828" s="11">
        <v>1428097739</v>
      </c>
      <c r="J1828">
        <v>1427492939</v>
      </c>
      <c r="K1828" t="b">
        <v>0</v>
      </c>
      <c r="L1828">
        <v>9</v>
      </c>
      <c r="M1828" t="b">
        <v>0</v>
      </c>
      <c r="N1828">
        <f>ROUND(E1828/D1828*100,0)</f>
        <v>30</v>
      </c>
      <c r="O1828">
        <f>IFERROR(ROUND(E1828/L1828,2),0)</f>
        <v>50.56</v>
      </c>
      <c r="P1828" s="12" t="s">
        <v>8266</v>
      </c>
      <c r="Q1828" t="s">
        <v>8269</v>
      </c>
      <c r="R1828" s="9">
        <f t="shared" si="89"/>
        <v>42090.909016203703</v>
      </c>
      <c r="S1828" s="9">
        <f t="shared" si="90"/>
        <v>42097.909016203703</v>
      </c>
      <c r="T1828">
        <f t="shared" si="91"/>
        <v>2015</v>
      </c>
    </row>
    <row r="1829" spans="1:20" ht="43.5" x14ac:dyDescent="0.3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 s="11">
        <v>1427860740</v>
      </c>
      <c r="J1829">
        <v>1424727712</v>
      </c>
      <c r="K1829" t="b">
        <v>0</v>
      </c>
      <c r="L1829">
        <v>34</v>
      </c>
      <c r="M1829" t="b">
        <v>1</v>
      </c>
      <c r="N1829">
        <f>ROUND(E1829/D1829*100,0)</f>
        <v>140</v>
      </c>
      <c r="O1829">
        <f>IFERROR(ROUND(E1829/L1829,2),0)</f>
        <v>61.82</v>
      </c>
      <c r="P1829" s="12" t="s">
        <v>8266</v>
      </c>
      <c r="Q1829" t="s">
        <v>8268</v>
      </c>
      <c r="R1829" s="9">
        <f t="shared" si="89"/>
        <v>42058.904074074075</v>
      </c>
      <c r="S1829" s="9">
        <f t="shared" si="90"/>
        <v>42095.165972222225</v>
      </c>
      <c r="T1829">
        <f t="shared" si="91"/>
        <v>2015</v>
      </c>
    </row>
    <row r="1830" spans="1:20" ht="58" x14ac:dyDescent="0.3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 s="11">
        <v>1413377522</v>
      </c>
      <c r="J1830">
        <v>1410785522</v>
      </c>
      <c r="K1830" t="b">
        <v>1</v>
      </c>
      <c r="L1830">
        <v>74</v>
      </c>
      <c r="M1830" t="b">
        <v>1</v>
      </c>
      <c r="N1830">
        <f>ROUND(E1830/D1830*100,0)</f>
        <v>105</v>
      </c>
      <c r="O1830">
        <f>IFERROR(ROUND(E1830/L1830,2),0)</f>
        <v>28.41</v>
      </c>
      <c r="P1830" s="12" t="s">
        <v>8266</v>
      </c>
      <c r="Q1830" t="s">
        <v>8268</v>
      </c>
      <c r="R1830" s="9">
        <f t="shared" si="89"/>
        <v>41897.536134259259</v>
      </c>
      <c r="S1830" s="9">
        <f t="shared" si="90"/>
        <v>41927.536134259259</v>
      </c>
      <c r="T1830">
        <f t="shared" si="91"/>
        <v>2014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>ROUND(E1831/D1831*100,0)</f>
        <v>105</v>
      </c>
      <c r="O1831">
        <f>IFERROR(ROUND(E1831/L1831,2),0)</f>
        <v>42.02</v>
      </c>
      <c r="P1831" s="12" t="s">
        <v>8293</v>
      </c>
      <c r="Q1831" t="s">
        <v>8297</v>
      </c>
      <c r="R1831" s="9">
        <f t="shared" si="89"/>
        <v>41443.83452546296</v>
      </c>
      <c r="S1831" s="9">
        <f t="shared" si="90"/>
        <v>41466.83452546296</v>
      </c>
      <c r="T1831">
        <f t="shared" si="91"/>
        <v>2013</v>
      </c>
    </row>
    <row r="1832" spans="1:20" ht="58" x14ac:dyDescent="0.3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 s="11">
        <v>1404444286</v>
      </c>
      <c r="J1832">
        <v>1403234686</v>
      </c>
      <c r="K1832" t="b">
        <v>0</v>
      </c>
      <c r="L1832">
        <v>39</v>
      </c>
      <c r="M1832" t="b">
        <v>1</v>
      </c>
      <c r="N1832">
        <f>ROUND(E1832/D1832*100,0)</f>
        <v>300</v>
      </c>
      <c r="O1832">
        <f>IFERROR(ROUND(E1832/L1832,2),0)</f>
        <v>53.85</v>
      </c>
      <c r="P1832" s="12" t="s">
        <v>8266</v>
      </c>
      <c r="Q1832" t="s">
        <v>8268</v>
      </c>
      <c r="R1832" s="9">
        <f t="shared" si="89"/>
        <v>41810.142199074071</v>
      </c>
      <c r="S1832" s="9">
        <f t="shared" si="90"/>
        <v>41824.142199074071</v>
      </c>
      <c r="T1832">
        <f t="shared" si="91"/>
        <v>2014</v>
      </c>
    </row>
    <row r="1833" spans="1:20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1">
        <v>1262325600</v>
      </c>
      <c r="J1833">
        <v>1257871712</v>
      </c>
      <c r="K1833" t="b">
        <v>0</v>
      </c>
      <c r="L1833">
        <v>14</v>
      </c>
      <c r="M1833" t="b">
        <v>1</v>
      </c>
      <c r="N1833">
        <f>ROUND(E1833/D1833*100,0)</f>
        <v>105</v>
      </c>
      <c r="O1833">
        <f>IFERROR(ROUND(E1833/L1833,2),0)</f>
        <v>150</v>
      </c>
      <c r="P1833" s="12" t="s">
        <v>8293</v>
      </c>
      <c r="Q1833" t="s">
        <v>8306</v>
      </c>
      <c r="R1833" s="9">
        <f t="shared" si="89"/>
        <v>40127.700370370374</v>
      </c>
      <c r="S1833" s="9">
        <f t="shared" si="90"/>
        <v>40179.25</v>
      </c>
      <c r="T1833">
        <f t="shared" si="91"/>
        <v>2009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>ROUND(E1834/D1834*100,0)</f>
        <v>105</v>
      </c>
      <c r="O1834">
        <f>IFERROR(ROUND(E1834/L1834,2),0)</f>
        <v>51.22</v>
      </c>
      <c r="P1834" s="12" t="s">
        <v>8266</v>
      </c>
      <c r="Q1834" t="s">
        <v>8268</v>
      </c>
      <c r="R1834" s="9">
        <f t="shared" si="89"/>
        <v>41946.644745370373</v>
      </c>
      <c r="S1834" s="9">
        <f t="shared" si="90"/>
        <v>41976.644745370373</v>
      </c>
      <c r="T1834">
        <f t="shared" si="91"/>
        <v>2014</v>
      </c>
    </row>
    <row r="1835" spans="1:20" ht="43.5" x14ac:dyDescent="0.3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 s="11">
        <v>1415481203</v>
      </c>
      <c r="J1835">
        <v>1412885603</v>
      </c>
      <c r="K1835" t="b">
        <v>1</v>
      </c>
      <c r="L1835">
        <v>23</v>
      </c>
      <c r="M1835" t="b">
        <v>0</v>
      </c>
      <c r="N1835">
        <f>ROUND(E1835/D1835*100,0)</f>
        <v>11</v>
      </c>
      <c r="O1835">
        <f>IFERROR(ROUND(E1835/L1835,2),0)</f>
        <v>91.3</v>
      </c>
      <c r="P1835" s="12" t="s">
        <v>8277</v>
      </c>
      <c r="Q1835" t="s">
        <v>8284</v>
      </c>
      <c r="R1835" s="9">
        <f t="shared" si="89"/>
        <v>41921.842627314814</v>
      </c>
      <c r="S1835" s="9">
        <f t="shared" si="90"/>
        <v>41951.884293981479</v>
      </c>
      <c r="T1835">
        <f t="shared" si="91"/>
        <v>2014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>ROUND(E1836/D1836*100,0)</f>
        <v>107</v>
      </c>
      <c r="O1836">
        <f>IFERROR(ROUND(E1836/L1836,2),0)</f>
        <v>27.94</v>
      </c>
      <c r="P1836" s="12" t="s">
        <v>8293</v>
      </c>
      <c r="Q1836" t="s">
        <v>8294</v>
      </c>
      <c r="R1836" s="9">
        <f t="shared" si="89"/>
        <v>41004.802465277775</v>
      </c>
      <c r="S1836" s="9">
        <f t="shared" si="90"/>
        <v>41034.802407407406</v>
      </c>
      <c r="T1836">
        <f t="shared" si="91"/>
        <v>2012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>ROUND(E1837/D1837*100,0)</f>
        <v>105</v>
      </c>
      <c r="O1837">
        <f>IFERROR(ROUND(E1837/L1837,2),0)</f>
        <v>55.13</v>
      </c>
      <c r="P1837" s="12" t="s">
        <v>8266</v>
      </c>
      <c r="Q1837" t="s">
        <v>8268</v>
      </c>
      <c r="R1837" s="9">
        <f t="shared" si="89"/>
        <v>41997.507905092592</v>
      </c>
      <c r="S1837" s="9">
        <f t="shared" si="90"/>
        <v>42027.507905092592</v>
      </c>
      <c r="T1837">
        <f t="shared" si="91"/>
        <v>2014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>ROUND(E1838/D1838*100,0)</f>
        <v>105</v>
      </c>
      <c r="O1838">
        <f>IFERROR(ROUND(E1838/L1838,2),0)</f>
        <v>63.42</v>
      </c>
      <c r="P1838" s="12" t="s">
        <v>8266</v>
      </c>
      <c r="Q1838" t="s">
        <v>8268</v>
      </c>
      <c r="R1838" s="9">
        <f t="shared" si="89"/>
        <v>42458.680925925932</v>
      </c>
      <c r="S1838" s="9">
        <f t="shared" si="90"/>
        <v>42488.680925925932</v>
      </c>
      <c r="T1838">
        <f t="shared" si="91"/>
        <v>2016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>ROUND(E1839/D1839*100,0)</f>
        <v>104</v>
      </c>
      <c r="O1839">
        <f>IFERROR(ROUND(E1839/L1839,2),0)</f>
        <v>39.380000000000003</v>
      </c>
      <c r="P1839" s="12" t="s">
        <v>8266</v>
      </c>
      <c r="Q1839" t="s">
        <v>8268</v>
      </c>
      <c r="R1839" s="9">
        <f t="shared" si="89"/>
        <v>41990.99863425926</v>
      </c>
      <c r="S1839" s="9">
        <f t="shared" si="90"/>
        <v>42020.99863425926</v>
      </c>
      <c r="T1839">
        <f t="shared" si="91"/>
        <v>2014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>ROUND(E1840/D1840*100,0)</f>
        <v>116</v>
      </c>
      <c r="O1840">
        <f>IFERROR(ROUND(E1840/L1840,2),0)</f>
        <v>59.6</v>
      </c>
      <c r="P1840" s="12" t="s">
        <v>8266</v>
      </c>
      <c r="Q1840" t="s">
        <v>8268</v>
      </c>
      <c r="R1840" s="9">
        <f t="shared" si="89"/>
        <v>42056.65143518518</v>
      </c>
      <c r="S1840" s="9">
        <f t="shared" si="90"/>
        <v>42091.609768518523</v>
      </c>
      <c r="T1840">
        <f t="shared" si="91"/>
        <v>2015</v>
      </c>
    </row>
    <row r="1841" spans="1:20" ht="58" x14ac:dyDescent="0.35">
      <c r="A1841">
        <v>3734</v>
      </c>
      <c r="B1841" s="3" t="s">
        <v>3731</v>
      </c>
      <c r="C1841" s="3" t="s">
        <v>7844</v>
      </c>
      <c r="D1841" s="6">
        <v>1500</v>
      </c>
      <c r="E1841" s="8">
        <v>427</v>
      </c>
      <c r="F1841" t="s">
        <v>8220</v>
      </c>
      <c r="G1841" t="s">
        <v>8223</v>
      </c>
      <c r="H1841" t="s">
        <v>8245</v>
      </c>
      <c r="I1841" s="11">
        <v>1432589896</v>
      </c>
      <c r="J1841">
        <v>1427405896</v>
      </c>
      <c r="K1841" t="b">
        <v>0</v>
      </c>
      <c r="L1841">
        <v>7</v>
      </c>
      <c r="M1841" t="b">
        <v>0</v>
      </c>
      <c r="N1841">
        <f>ROUND(E1841/D1841*100,0)</f>
        <v>28</v>
      </c>
      <c r="O1841">
        <f>IFERROR(ROUND(E1841/L1841,2),0)</f>
        <v>61</v>
      </c>
      <c r="P1841" s="12" t="s">
        <v>8266</v>
      </c>
      <c r="Q1841" t="s">
        <v>8268</v>
      </c>
      <c r="R1841" s="9">
        <f t="shared" si="89"/>
        <v>42089.901574074072</v>
      </c>
      <c r="S1841" s="9">
        <f t="shared" si="90"/>
        <v>42149.901574074072</v>
      </c>
      <c r="T1841">
        <f t="shared" si="91"/>
        <v>2015</v>
      </c>
    </row>
    <row r="1842" spans="1:20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>ROUND(E1842/D1842*100,0)</f>
        <v>173</v>
      </c>
      <c r="O1842">
        <f>IFERROR(ROUND(E1842/L1842,2),0)</f>
        <v>86.67</v>
      </c>
      <c r="P1842" s="12" t="s">
        <v>8290</v>
      </c>
      <c r="Q1842" t="s">
        <v>8308</v>
      </c>
      <c r="R1842" s="9">
        <f t="shared" si="89"/>
        <v>41433.01829861111</v>
      </c>
      <c r="S1842" s="9">
        <f t="shared" si="90"/>
        <v>41463.01829861111</v>
      </c>
      <c r="T1842">
        <f t="shared" si="91"/>
        <v>2013</v>
      </c>
    </row>
    <row r="1843" spans="1:20" ht="43.5" x14ac:dyDescent="0.3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 s="11">
        <v>1431831600</v>
      </c>
      <c r="J1843">
        <v>1430761243</v>
      </c>
      <c r="K1843" t="b">
        <v>0</v>
      </c>
      <c r="L1843">
        <v>39</v>
      </c>
      <c r="M1843" t="b">
        <v>1</v>
      </c>
      <c r="N1843">
        <f>ROUND(E1843/D1843*100,0)</f>
        <v>115</v>
      </c>
      <c r="O1843">
        <f>IFERROR(ROUND(E1843/L1843,2),0)</f>
        <v>53.23</v>
      </c>
      <c r="P1843" s="12" t="s">
        <v>8266</v>
      </c>
      <c r="Q1843" t="s">
        <v>8268</v>
      </c>
      <c r="R1843" s="9">
        <f t="shared" si="89"/>
        <v>42128.736608796295</v>
      </c>
      <c r="S1843" s="9">
        <f t="shared" si="90"/>
        <v>42141.125</v>
      </c>
      <c r="T1843">
        <f t="shared" si="91"/>
        <v>2015</v>
      </c>
    </row>
    <row r="1844" spans="1:20" ht="43.5" x14ac:dyDescent="0.3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 s="11">
        <v>1366664400</v>
      </c>
      <c r="J1844">
        <v>1363981723</v>
      </c>
      <c r="K1844" t="b">
        <v>1</v>
      </c>
      <c r="L1844">
        <v>45</v>
      </c>
      <c r="M1844" t="b">
        <v>1</v>
      </c>
      <c r="N1844">
        <f>ROUND(E1844/D1844*100,0)</f>
        <v>104</v>
      </c>
      <c r="O1844">
        <f>IFERROR(ROUND(E1844/L1844,2),0)</f>
        <v>46.13</v>
      </c>
      <c r="P1844" s="12" t="s">
        <v>8293</v>
      </c>
      <c r="Q1844" t="s">
        <v>8297</v>
      </c>
      <c r="R1844" s="9">
        <f t="shared" si="89"/>
        <v>41355.825497685182</v>
      </c>
      <c r="S1844" s="9">
        <f t="shared" si="90"/>
        <v>41386.875</v>
      </c>
      <c r="T1844">
        <f t="shared" si="91"/>
        <v>2013</v>
      </c>
    </row>
    <row r="1845" spans="1:20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>ROUND(E1845/D1845*100,0)</f>
        <v>104</v>
      </c>
      <c r="O1845">
        <f>IFERROR(ROUND(E1845/L1845,2),0)</f>
        <v>42.35</v>
      </c>
      <c r="P1845" s="12" t="s">
        <v>8280</v>
      </c>
      <c r="Q1845" t="s">
        <v>8299</v>
      </c>
      <c r="R1845" s="9">
        <f t="shared" si="89"/>
        <v>41249.749085648145</v>
      </c>
      <c r="S1845" s="9">
        <f t="shared" si="90"/>
        <v>41279.749085648145</v>
      </c>
      <c r="T1845">
        <f t="shared" si="91"/>
        <v>2012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>ROUND(E1846/D1846*100,0)</f>
        <v>104</v>
      </c>
      <c r="O1846">
        <f>IFERROR(ROUND(E1846/L1846,2),0)</f>
        <v>54.55</v>
      </c>
      <c r="P1846" s="12" t="s">
        <v>8266</v>
      </c>
      <c r="Q1846" t="s">
        <v>8268</v>
      </c>
      <c r="R1846" s="9">
        <f t="shared" si="89"/>
        <v>42225.513888888891</v>
      </c>
      <c r="S1846" s="9">
        <f t="shared" si="90"/>
        <v>42242.958333333328</v>
      </c>
      <c r="T1846">
        <f t="shared" si="91"/>
        <v>2015</v>
      </c>
    </row>
    <row r="1847" spans="1:20" ht="43.5" x14ac:dyDescent="0.35">
      <c r="A1847">
        <v>882</v>
      </c>
      <c r="B1847" s="3" t="s">
        <v>883</v>
      </c>
      <c r="C1847" s="3" t="s">
        <v>4992</v>
      </c>
      <c r="D1847" s="6">
        <v>1500</v>
      </c>
      <c r="E1847" s="8">
        <v>302</v>
      </c>
      <c r="F1847" t="s">
        <v>8220</v>
      </c>
      <c r="G1847" t="s">
        <v>8223</v>
      </c>
      <c r="H1847" t="s">
        <v>8245</v>
      </c>
      <c r="I1847" s="11">
        <v>1315341550</v>
      </c>
      <c r="J1847">
        <v>1312490350</v>
      </c>
      <c r="K1847" t="b">
        <v>0</v>
      </c>
      <c r="L1847">
        <v>14</v>
      </c>
      <c r="M1847" t="b">
        <v>0</v>
      </c>
      <c r="N1847">
        <f>ROUND(E1847/D1847*100,0)</f>
        <v>20</v>
      </c>
      <c r="O1847">
        <f>IFERROR(ROUND(E1847/L1847,2),0)</f>
        <v>21.57</v>
      </c>
      <c r="P1847" s="12" t="s">
        <v>8293</v>
      </c>
      <c r="Q1847" t="s">
        <v>8294</v>
      </c>
      <c r="R1847" s="9">
        <f t="shared" si="89"/>
        <v>40759.860532407409</v>
      </c>
      <c r="S1847" s="9">
        <f t="shared" si="90"/>
        <v>40792.860532407409</v>
      </c>
      <c r="T1847">
        <f t="shared" si="91"/>
        <v>2011</v>
      </c>
    </row>
    <row r="1848" spans="1:20" ht="43.5" x14ac:dyDescent="0.35">
      <c r="A1848">
        <v>3738</v>
      </c>
      <c r="B1848" s="3" t="s">
        <v>3735</v>
      </c>
      <c r="C1848" s="3" t="s">
        <v>7848</v>
      </c>
      <c r="D1848" s="6">
        <v>1500</v>
      </c>
      <c r="E1848" s="8">
        <v>270</v>
      </c>
      <c r="F1848" t="s">
        <v>8220</v>
      </c>
      <c r="G1848" t="s">
        <v>8224</v>
      </c>
      <c r="H1848" t="s">
        <v>8246</v>
      </c>
      <c r="I1848" s="11">
        <v>1405461600</v>
      </c>
      <c r="J1848">
        <v>1403562705</v>
      </c>
      <c r="K1848" t="b">
        <v>0</v>
      </c>
      <c r="L1848">
        <v>6</v>
      </c>
      <c r="M1848" t="b">
        <v>0</v>
      </c>
      <c r="N1848">
        <f>ROUND(E1848/D1848*100,0)</f>
        <v>18</v>
      </c>
      <c r="O1848">
        <f>IFERROR(ROUND(E1848/L1848,2),0)</f>
        <v>45</v>
      </c>
      <c r="P1848" s="12" t="s">
        <v>8266</v>
      </c>
      <c r="Q1848" t="s">
        <v>8268</v>
      </c>
      <c r="R1848" s="9">
        <f t="shared" si="89"/>
        <v>41813.938715277778</v>
      </c>
      <c r="S1848" s="9">
        <f t="shared" si="90"/>
        <v>41835.916666666664</v>
      </c>
      <c r="T1848">
        <f t="shared" si="91"/>
        <v>2014</v>
      </c>
    </row>
    <row r="1849" spans="1:20" ht="43.5" x14ac:dyDescent="0.3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 s="11">
        <v>1428945472</v>
      </c>
      <c r="J1849">
        <v>1423765072</v>
      </c>
      <c r="K1849" t="b">
        <v>0</v>
      </c>
      <c r="L1849">
        <v>37</v>
      </c>
      <c r="M1849" t="b">
        <v>0</v>
      </c>
      <c r="N1849">
        <f>ROUND(E1849/D1849*100,0)</f>
        <v>28</v>
      </c>
      <c r="O1849">
        <f>IFERROR(ROUND(E1849/L1849,2),0)</f>
        <v>55.95</v>
      </c>
      <c r="P1849" s="12" t="s">
        <v>8290</v>
      </c>
      <c r="Q1849" t="s">
        <v>8302</v>
      </c>
      <c r="R1849" s="9">
        <f t="shared" si="89"/>
        <v>42047.762407407412</v>
      </c>
      <c r="S1849" s="9">
        <f t="shared" si="90"/>
        <v>42107.72074074074</v>
      </c>
      <c r="T1849">
        <f t="shared" si="91"/>
        <v>2015</v>
      </c>
    </row>
    <row r="1850" spans="1:20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1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>ROUND(E1850/D1850*100,0)</f>
        <v>207</v>
      </c>
      <c r="O1850">
        <f>IFERROR(ROUND(E1850/L1850,2),0)</f>
        <v>43.02</v>
      </c>
      <c r="P1850" s="12" t="s">
        <v>8290</v>
      </c>
      <c r="Q1850" t="s">
        <v>8291</v>
      </c>
      <c r="R1850" s="9">
        <f t="shared" si="89"/>
        <v>41755.117581018516</v>
      </c>
      <c r="S1850" s="9">
        <f t="shared" si="90"/>
        <v>41778.117581018516</v>
      </c>
      <c r="T1850">
        <f t="shared" si="91"/>
        <v>2014</v>
      </c>
    </row>
    <row r="1851" spans="1:20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>ROUND(E1851/D1851*100,0)</f>
        <v>103</v>
      </c>
      <c r="O1851">
        <f>IFERROR(ROUND(E1851/L1851,2),0)</f>
        <v>50.37</v>
      </c>
      <c r="P1851" s="12" t="s">
        <v>8293</v>
      </c>
      <c r="Q1851" t="s">
        <v>8294</v>
      </c>
      <c r="R1851" s="9">
        <f t="shared" si="89"/>
        <v>40793.998599537037</v>
      </c>
      <c r="S1851" s="9">
        <f t="shared" si="90"/>
        <v>40828.998599537037</v>
      </c>
      <c r="T1851">
        <f t="shared" si="91"/>
        <v>2011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>ROUND(E1852/D1852*100,0)</f>
        <v>103</v>
      </c>
      <c r="O1852">
        <f>IFERROR(ROUND(E1852/L1852,2),0)</f>
        <v>44.85</v>
      </c>
      <c r="P1852" s="12" t="s">
        <v>8266</v>
      </c>
      <c r="Q1852" t="s">
        <v>8268</v>
      </c>
      <c r="R1852" s="9">
        <f t="shared" si="89"/>
        <v>42248.640162037031</v>
      </c>
      <c r="S1852" s="9">
        <f t="shared" si="90"/>
        <v>42279.75</v>
      </c>
      <c r="T1852">
        <f t="shared" si="91"/>
        <v>2015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>ROUND(E1853/D1853*100,0)</f>
        <v>103</v>
      </c>
      <c r="O1853">
        <f>IFERROR(ROUND(E1853/L1853,2),0)</f>
        <v>68.67</v>
      </c>
      <c r="P1853" s="12" t="s">
        <v>8266</v>
      </c>
      <c r="Q1853" t="s">
        <v>8268</v>
      </c>
      <c r="R1853" s="9">
        <f t="shared" si="89"/>
        <v>42121.756921296299</v>
      </c>
      <c r="S1853" s="9">
        <f t="shared" si="90"/>
        <v>42156.208333333328</v>
      </c>
      <c r="T1853">
        <f t="shared" si="91"/>
        <v>2015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>ROUND(E1854/D1854*100,0)</f>
        <v>103</v>
      </c>
      <c r="O1854">
        <f>IFERROR(ROUND(E1854/L1854,2),0)</f>
        <v>57.22</v>
      </c>
      <c r="P1854" s="12" t="s">
        <v>8266</v>
      </c>
      <c r="Q1854" t="s">
        <v>8268</v>
      </c>
      <c r="R1854" s="9">
        <f t="shared" si="89"/>
        <v>42200.625833333332</v>
      </c>
      <c r="S1854" s="9">
        <f t="shared" si="90"/>
        <v>42225.666666666672</v>
      </c>
      <c r="T1854">
        <f t="shared" si="91"/>
        <v>2015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>ROUND(E1855/D1855*100,0)</f>
        <v>53</v>
      </c>
      <c r="O1855">
        <f>IFERROR(ROUND(E1855/L1855,2),0)</f>
        <v>44.76</v>
      </c>
      <c r="P1855" s="12" t="s">
        <v>8266</v>
      </c>
      <c r="Q1855" t="s">
        <v>8269</v>
      </c>
      <c r="R1855" s="9">
        <f t="shared" si="89"/>
        <v>42372.624166666668</v>
      </c>
      <c r="S1855" s="9">
        <f t="shared" si="90"/>
        <v>42402.624166666668</v>
      </c>
      <c r="T1855">
        <f t="shared" si="91"/>
        <v>2016</v>
      </c>
    </row>
    <row r="1856" spans="1:20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>ROUND(E1856/D1856*100,0)</f>
        <v>137</v>
      </c>
      <c r="O1856">
        <f>IFERROR(ROUND(E1856/L1856,2),0)</f>
        <v>89.42</v>
      </c>
      <c r="P1856" s="12" t="s">
        <v>8293</v>
      </c>
      <c r="Q1856" t="s">
        <v>8297</v>
      </c>
      <c r="R1856" s="9">
        <f t="shared" si="89"/>
        <v>40925.599664351852</v>
      </c>
      <c r="S1856" s="9">
        <f t="shared" si="90"/>
        <v>40979.207638888889</v>
      </c>
      <c r="T1856">
        <f t="shared" si="91"/>
        <v>2012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>ROUND(E1857/D1857*100,0)</f>
        <v>103</v>
      </c>
      <c r="O1857">
        <f>IFERROR(ROUND(E1857/L1857,2),0)</f>
        <v>70.86</v>
      </c>
      <c r="P1857" s="12" t="s">
        <v>8266</v>
      </c>
      <c r="Q1857" t="s">
        <v>8268</v>
      </c>
      <c r="R1857" s="9">
        <f t="shared" si="89"/>
        <v>42195.749745370369</v>
      </c>
      <c r="S1857" s="9">
        <f t="shared" si="90"/>
        <v>42206.125</v>
      </c>
      <c r="T1857">
        <f t="shared" si="91"/>
        <v>2015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>ROUND(E1858/D1858*100,0)</f>
        <v>103</v>
      </c>
      <c r="O1858">
        <f>IFERROR(ROUND(E1858/L1858,2),0)</f>
        <v>40.29</v>
      </c>
      <c r="P1858" s="12" t="s">
        <v>8266</v>
      </c>
      <c r="Q1858" t="s">
        <v>8268</v>
      </c>
      <c r="R1858" s="9">
        <f t="shared" si="89"/>
        <v>42038.720451388886</v>
      </c>
      <c r="S1858" s="9">
        <f t="shared" si="90"/>
        <v>42063.708333333328</v>
      </c>
      <c r="T1858">
        <f t="shared" si="91"/>
        <v>2015</v>
      </c>
    </row>
    <row r="1859" spans="1:20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1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>ROUND(E1859/D1859*100,0)</f>
        <v>205</v>
      </c>
      <c r="O1859">
        <f>IFERROR(ROUND(E1859/L1859,2),0)</f>
        <v>45.62</v>
      </c>
      <c r="P1859" s="12" t="s">
        <v>8293</v>
      </c>
      <c r="Q1859" t="s">
        <v>8297</v>
      </c>
      <c r="R1859" s="9">
        <f t="shared" ref="R1859:R1922" si="92">(((J1859/60)/60)/24)+DATE(1970,1,1)</f>
        <v>42614.722013888888</v>
      </c>
      <c r="S1859" s="9">
        <f t="shared" ref="S1859:S1922" si="93">(((I1859/60)/60)/24)+DATE(1970,1,1)</f>
        <v>42644.722013888888</v>
      </c>
      <c r="T1859">
        <f t="shared" si="91"/>
        <v>2016</v>
      </c>
    </row>
    <row r="1860" spans="1:20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1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>ROUND(E1860/D1860*100,0)</f>
        <v>2</v>
      </c>
      <c r="O1860">
        <f>IFERROR(ROUND(E1860/L1860,2),0)</f>
        <v>39.479999999999997</v>
      </c>
      <c r="P1860" s="12" t="s">
        <v>8277</v>
      </c>
      <c r="Q1860" t="s">
        <v>8284</v>
      </c>
      <c r="R1860" s="9">
        <f t="shared" si="92"/>
        <v>42774.792071759264</v>
      </c>
      <c r="S1860" s="9">
        <f t="shared" si="93"/>
        <v>42804.792071759264</v>
      </c>
      <c r="T1860">
        <f t="shared" si="91"/>
        <v>2017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>ROUND(E1861/D1861*100,0)</f>
        <v>137</v>
      </c>
      <c r="O1861">
        <f>IFERROR(ROUND(E1861/L1861,2),0)</f>
        <v>54</v>
      </c>
      <c r="P1861" s="12" t="s">
        <v>8293</v>
      </c>
      <c r="Q1861" t="s">
        <v>8294</v>
      </c>
      <c r="R1861" s="9">
        <f t="shared" si="92"/>
        <v>41074.221562500003</v>
      </c>
      <c r="S1861" s="9">
        <f t="shared" si="93"/>
        <v>41104.221562500003</v>
      </c>
      <c r="T1861">
        <f t="shared" si="91"/>
        <v>2012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>ROUND(E1862/D1862*100,0)</f>
        <v>103</v>
      </c>
      <c r="O1862">
        <f>IFERROR(ROUND(E1862/L1862,2),0)</f>
        <v>34.75</v>
      </c>
      <c r="P1862" s="12" t="s">
        <v>8266</v>
      </c>
      <c r="Q1862" t="s">
        <v>8268</v>
      </c>
      <c r="R1862" s="9">
        <f t="shared" si="92"/>
        <v>42711.545196759253</v>
      </c>
      <c r="S1862" s="9">
        <f t="shared" si="93"/>
        <v>42741.545196759253</v>
      </c>
      <c r="T1862">
        <f t="shared" si="91"/>
        <v>2016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>ROUND(E1863/D1863*100,0)</f>
        <v>103</v>
      </c>
      <c r="O1863">
        <f>IFERROR(ROUND(E1863/L1863,2),0)</f>
        <v>102.5</v>
      </c>
      <c r="P1863" s="12" t="s">
        <v>8266</v>
      </c>
      <c r="Q1863" t="s">
        <v>8268</v>
      </c>
      <c r="R1863" s="9">
        <f t="shared" si="92"/>
        <v>42550.701886574068</v>
      </c>
      <c r="S1863" s="9">
        <f t="shared" si="93"/>
        <v>42580.701886574068</v>
      </c>
      <c r="T1863">
        <f t="shared" si="91"/>
        <v>2016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>ROUND(E1864/D1864*100,0)</f>
        <v>103</v>
      </c>
      <c r="O1864">
        <f>IFERROR(ROUND(E1864/L1864,2),0)</f>
        <v>73.209999999999994</v>
      </c>
      <c r="P1864" s="12" t="s">
        <v>8266</v>
      </c>
      <c r="Q1864" t="s">
        <v>8268</v>
      </c>
      <c r="R1864" s="9">
        <f t="shared" si="92"/>
        <v>42591.899988425925</v>
      </c>
      <c r="S1864" s="9">
        <f t="shared" si="93"/>
        <v>42622.166666666672</v>
      </c>
      <c r="T1864">
        <f t="shared" si="91"/>
        <v>2016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>ROUND(E1865/D1865*100,0)</f>
        <v>103</v>
      </c>
      <c r="O1865">
        <f>IFERROR(ROUND(E1865/L1865,2),0)</f>
        <v>66.13</v>
      </c>
      <c r="P1865" s="12" t="s">
        <v>8266</v>
      </c>
      <c r="Q1865" t="s">
        <v>8268</v>
      </c>
      <c r="R1865" s="9">
        <f t="shared" si="92"/>
        <v>42120.531226851846</v>
      </c>
      <c r="S1865" s="9">
        <f t="shared" si="93"/>
        <v>42155.531226851846</v>
      </c>
      <c r="T1865">
        <f t="shared" si="91"/>
        <v>2015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>ROUND(E1866/D1866*100,0)</f>
        <v>102</v>
      </c>
      <c r="O1866">
        <f>IFERROR(ROUND(E1866/L1866,2),0)</f>
        <v>52.49</v>
      </c>
      <c r="P1866" s="12" t="s">
        <v>8266</v>
      </c>
      <c r="Q1866" t="s">
        <v>8268</v>
      </c>
      <c r="R1866" s="9">
        <f t="shared" si="92"/>
        <v>42503.559467592597</v>
      </c>
      <c r="S1866" s="9">
        <f t="shared" si="93"/>
        <v>42524.875</v>
      </c>
      <c r="T1866">
        <f t="shared" si="91"/>
        <v>2016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>ROUND(E1867/D1867*100,0)</f>
        <v>102</v>
      </c>
      <c r="O1867">
        <f>IFERROR(ROUND(E1867/L1867,2),0)</f>
        <v>120.12</v>
      </c>
      <c r="P1867" s="12" t="s">
        <v>8266</v>
      </c>
      <c r="Q1867" t="s">
        <v>8268</v>
      </c>
      <c r="R1867" s="9">
        <f t="shared" si="92"/>
        <v>42152.765717592592</v>
      </c>
      <c r="S1867" s="9">
        <f t="shared" si="93"/>
        <v>42188.765717592592</v>
      </c>
      <c r="T1867">
        <f t="shared" si="91"/>
        <v>2015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>ROUND(E1868/D1868*100,0)</f>
        <v>102</v>
      </c>
      <c r="O1868">
        <f>IFERROR(ROUND(E1868/L1868,2),0)</f>
        <v>88.74</v>
      </c>
      <c r="P1868" s="12" t="s">
        <v>8266</v>
      </c>
      <c r="Q1868" t="s">
        <v>8268</v>
      </c>
      <c r="R1868" s="9">
        <f t="shared" si="92"/>
        <v>41928.170497685183</v>
      </c>
      <c r="S1868" s="9">
        <f t="shared" si="93"/>
        <v>41949.249305555553</v>
      </c>
      <c r="T1868">
        <f t="shared" si="91"/>
        <v>2014</v>
      </c>
    </row>
    <row r="1869" spans="1:20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>ROUND(E1869/D1869*100,0)</f>
        <v>204</v>
      </c>
      <c r="O1869">
        <f>IFERROR(ROUND(E1869/L1869,2),0)</f>
        <v>59.85</v>
      </c>
      <c r="P1869" s="12" t="s">
        <v>8293</v>
      </c>
      <c r="Q1869" t="s">
        <v>8297</v>
      </c>
      <c r="R1869" s="9">
        <f t="shared" si="92"/>
        <v>41059.006805555553</v>
      </c>
      <c r="S1869" s="9">
        <f t="shared" si="93"/>
        <v>41097.165972222225</v>
      </c>
      <c r="T1869">
        <f t="shared" si="91"/>
        <v>2012</v>
      </c>
    </row>
    <row r="1870" spans="1:20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>ROUND(E1870/D1870*100,0)</f>
        <v>102</v>
      </c>
      <c r="O1870">
        <f>IFERROR(ROUND(E1870/L1870,2),0)</f>
        <v>50.88</v>
      </c>
      <c r="P1870" s="12" t="s">
        <v>8293</v>
      </c>
      <c r="Q1870" t="s">
        <v>8297</v>
      </c>
      <c r="R1870" s="9">
        <f t="shared" si="92"/>
        <v>41745.84542824074</v>
      </c>
      <c r="S1870" s="9">
        <f t="shared" si="93"/>
        <v>41779.207638888889</v>
      </c>
      <c r="T1870">
        <f t="shared" si="91"/>
        <v>2014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>ROUND(E1871/D1871*100,0)</f>
        <v>102</v>
      </c>
      <c r="O1871">
        <f>IFERROR(ROUND(E1871/L1871,2),0)</f>
        <v>75.37</v>
      </c>
      <c r="P1871" s="12" t="s">
        <v>8266</v>
      </c>
      <c r="Q1871" t="s">
        <v>8269</v>
      </c>
      <c r="R1871" s="9">
        <f t="shared" si="92"/>
        <v>42546.862233796302</v>
      </c>
      <c r="S1871" s="9">
        <f t="shared" si="93"/>
        <v>42575.958333333328</v>
      </c>
      <c r="T1871">
        <f t="shared" si="91"/>
        <v>2016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>ROUND(E1872/D1872*100,0)</f>
        <v>102</v>
      </c>
      <c r="O1872">
        <f>IFERROR(ROUND(E1872/L1872,2),0)</f>
        <v>32.270000000000003</v>
      </c>
      <c r="P1872" s="12" t="s">
        <v>8266</v>
      </c>
      <c r="Q1872" t="s">
        <v>8268</v>
      </c>
      <c r="R1872" s="9">
        <f t="shared" si="92"/>
        <v>42160.583043981482</v>
      </c>
      <c r="S1872" s="9">
        <f t="shared" si="93"/>
        <v>42175.583043981482</v>
      </c>
      <c r="T1872">
        <f t="shared" si="91"/>
        <v>2015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>ROUND(E1873/D1873*100,0)</f>
        <v>102</v>
      </c>
      <c r="O1873">
        <f>IFERROR(ROUND(E1873/L1873,2),0)</f>
        <v>92.32</v>
      </c>
      <c r="P1873" s="12" t="s">
        <v>8290</v>
      </c>
      <c r="Q1873" t="s">
        <v>8291</v>
      </c>
      <c r="R1873" s="9">
        <f t="shared" si="92"/>
        <v>40806.870949074073</v>
      </c>
      <c r="S1873" s="9">
        <f t="shared" si="93"/>
        <v>40866.912615740745</v>
      </c>
      <c r="T1873">
        <f t="shared" si="91"/>
        <v>2011</v>
      </c>
    </row>
    <row r="1874" spans="1:20" ht="43.5" x14ac:dyDescent="0.3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 s="11">
        <v>1465062166</v>
      </c>
      <c r="J1874">
        <v>1463334166</v>
      </c>
      <c r="K1874" t="b">
        <v>0</v>
      </c>
      <c r="L1874">
        <v>19</v>
      </c>
      <c r="M1874" t="b">
        <v>1</v>
      </c>
      <c r="N1874">
        <f>ROUND(E1874/D1874*100,0)</f>
        <v>102</v>
      </c>
      <c r="O1874">
        <f>IFERROR(ROUND(E1874/L1874,2),0)</f>
        <v>106.84</v>
      </c>
      <c r="P1874" s="12" t="s">
        <v>8266</v>
      </c>
      <c r="Q1874" t="s">
        <v>8268</v>
      </c>
      <c r="R1874" s="9">
        <f t="shared" si="92"/>
        <v>42505.738032407404</v>
      </c>
      <c r="S1874" s="9">
        <f t="shared" si="93"/>
        <v>42525.738032407404</v>
      </c>
      <c r="T1874">
        <f t="shared" si="91"/>
        <v>2016</v>
      </c>
    </row>
    <row r="1875" spans="1:20" ht="43.5" x14ac:dyDescent="0.35">
      <c r="A1875">
        <v>3905</v>
      </c>
      <c r="B1875" s="3" t="s">
        <v>3902</v>
      </c>
      <c r="C1875" s="3" t="s">
        <v>8013</v>
      </c>
      <c r="D1875" s="6">
        <v>1500</v>
      </c>
      <c r="E1875" s="8">
        <v>173</v>
      </c>
      <c r="F1875" t="s">
        <v>8220</v>
      </c>
      <c r="G1875" t="s">
        <v>8224</v>
      </c>
      <c r="H1875" t="s">
        <v>8246</v>
      </c>
      <c r="I1875" s="11">
        <v>1434063600</v>
      </c>
      <c r="J1875">
        <v>1430405903</v>
      </c>
      <c r="K1875" t="b">
        <v>0</v>
      </c>
      <c r="L1875">
        <v>7</v>
      </c>
      <c r="M1875" t="b">
        <v>0</v>
      </c>
      <c r="N1875">
        <f>ROUND(E1875/D1875*100,0)</f>
        <v>12</v>
      </c>
      <c r="O1875">
        <f>IFERROR(ROUND(E1875/L1875,2),0)</f>
        <v>24.71</v>
      </c>
      <c r="P1875" s="12" t="s">
        <v>8266</v>
      </c>
      <c r="Q1875" t="s">
        <v>8268</v>
      </c>
      <c r="R1875" s="9">
        <f t="shared" si="92"/>
        <v>42124.623877314814</v>
      </c>
      <c r="S1875" s="9">
        <f t="shared" si="93"/>
        <v>42166.958333333328</v>
      </c>
      <c r="T1875">
        <f t="shared" si="91"/>
        <v>2015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>ROUND(E1876/D1876*100,0)</f>
        <v>1</v>
      </c>
      <c r="O1876">
        <f>IFERROR(ROUND(E1876/L1876,2),0)</f>
        <v>184.36</v>
      </c>
      <c r="P1876" s="12" t="s">
        <v>8277</v>
      </c>
      <c r="Q1876" t="s">
        <v>8279</v>
      </c>
      <c r="R1876" s="9">
        <f t="shared" si="92"/>
        <v>42604.669675925921</v>
      </c>
      <c r="S1876" s="9">
        <f t="shared" si="93"/>
        <v>42664.669675925921</v>
      </c>
      <c r="T1876">
        <f t="shared" ref="T1876:T1939" si="94">YEAR(R1876)</f>
        <v>2016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>ROUND(E1877/D1877*100,0)</f>
        <v>101</v>
      </c>
      <c r="O1877">
        <f>IFERROR(ROUND(E1877/L1877,2),0)</f>
        <v>126.69</v>
      </c>
      <c r="P1877" s="12" t="s">
        <v>8290</v>
      </c>
      <c r="Q1877" t="s">
        <v>8298</v>
      </c>
      <c r="R1877" s="9">
        <f t="shared" si="92"/>
        <v>41789.21398148148</v>
      </c>
      <c r="S1877" s="9">
        <f t="shared" si="93"/>
        <v>41809.166666666664</v>
      </c>
      <c r="T1877">
        <f t="shared" si="94"/>
        <v>2014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>ROUND(E1878/D1878*100,0)</f>
        <v>101</v>
      </c>
      <c r="O1878">
        <f>IFERROR(ROUND(E1878/L1878,2),0)</f>
        <v>72.39</v>
      </c>
      <c r="P1878" s="12" t="s">
        <v>8266</v>
      </c>
      <c r="Q1878" t="s">
        <v>8268</v>
      </c>
      <c r="R1878" s="9">
        <f t="shared" si="92"/>
        <v>42037.598958333328</v>
      </c>
      <c r="S1878" s="9">
        <f t="shared" si="93"/>
        <v>42067.598958333328</v>
      </c>
      <c r="T1878">
        <f t="shared" si="94"/>
        <v>2015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>ROUND(E1879/D1879*100,0)</f>
        <v>101</v>
      </c>
      <c r="O1879">
        <f>IFERROR(ROUND(E1879/L1879,2),0)</f>
        <v>38.94</v>
      </c>
      <c r="P1879" s="12" t="s">
        <v>8293</v>
      </c>
      <c r="Q1879" t="s">
        <v>8297</v>
      </c>
      <c r="R1879" s="9">
        <f t="shared" si="92"/>
        <v>41638.342905092592</v>
      </c>
      <c r="S1879" s="9">
        <f t="shared" si="93"/>
        <v>41668.342905092592</v>
      </c>
      <c r="T1879">
        <f t="shared" si="94"/>
        <v>2013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>ROUND(E1880/D1880*100,0)</f>
        <v>101</v>
      </c>
      <c r="O1880">
        <f>IFERROR(ROUND(E1880/L1880,2),0)</f>
        <v>53.29</v>
      </c>
      <c r="P1880" s="12" t="s">
        <v>8293</v>
      </c>
      <c r="Q1880" t="s">
        <v>8297</v>
      </c>
      <c r="R1880" s="9">
        <f t="shared" si="92"/>
        <v>41817.854999999996</v>
      </c>
      <c r="S1880" s="9">
        <f t="shared" si="93"/>
        <v>41838.854999999996</v>
      </c>
      <c r="T1880">
        <f t="shared" si="94"/>
        <v>2014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>ROUND(E1881/D1881*100,0)</f>
        <v>101</v>
      </c>
      <c r="O1881">
        <f>IFERROR(ROUND(E1881/L1881,2),0)</f>
        <v>53.29</v>
      </c>
      <c r="P1881" s="12" t="s">
        <v>8266</v>
      </c>
      <c r="Q1881" t="s">
        <v>8268</v>
      </c>
      <c r="R1881" s="9">
        <f t="shared" si="92"/>
        <v>41800.526701388888</v>
      </c>
      <c r="S1881" s="9">
        <f t="shared" si="93"/>
        <v>41850.958333333336</v>
      </c>
      <c r="T1881">
        <f t="shared" si="94"/>
        <v>2014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>ROUND(E1882/D1882*100,0)</f>
        <v>101</v>
      </c>
      <c r="O1882">
        <f>IFERROR(ROUND(E1882/L1882,2),0)</f>
        <v>63.28</v>
      </c>
      <c r="P1882" s="12" t="s">
        <v>8266</v>
      </c>
      <c r="Q1882" t="s">
        <v>8268</v>
      </c>
      <c r="R1882" s="9">
        <f t="shared" si="92"/>
        <v>42155.142638888887</v>
      </c>
      <c r="S1882" s="9">
        <f t="shared" si="93"/>
        <v>42215.142638888887</v>
      </c>
      <c r="T1882">
        <f t="shared" si="94"/>
        <v>2015</v>
      </c>
    </row>
    <row r="1883" spans="1:20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1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>ROUND(E1883/D1883*100,0)</f>
        <v>101</v>
      </c>
      <c r="O1883">
        <f>IFERROR(ROUND(E1883/L1883,2),0)</f>
        <v>65.16</v>
      </c>
      <c r="P1883" s="12" t="s">
        <v>8266</v>
      </c>
      <c r="Q1883" t="s">
        <v>8268</v>
      </c>
      <c r="R1883" s="9">
        <f t="shared" si="92"/>
        <v>42712.23474537037</v>
      </c>
      <c r="S1883" s="9">
        <f t="shared" si="93"/>
        <v>42735.707638888889</v>
      </c>
      <c r="T1883">
        <f t="shared" si="94"/>
        <v>2016</v>
      </c>
    </row>
    <row r="1884" spans="1:20" ht="29" x14ac:dyDescent="0.3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1">
        <v>1392675017</v>
      </c>
      <c r="J1884">
        <v>1390083017</v>
      </c>
      <c r="K1884" t="b">
        <v>0</v>
      </c>
      <c r="L1884">
        <v>38</v>
      </c>
      <c r="M1884" t="b">
        <v>1</v>
      </c>
      <c r="N1884">
        <f>ROUND(E1884/D1884*100,0)</f>
        <v>101</v>
      </c>
      <c r="O1884">
        <f>IFERROR(ROUND(E1884/L1884,2),0)</f>
        <v>53.16</v>
      </c>
      <c r="P1884" s="12" t="s">
        <v>8293</v>
      </c>
      <c r="Q1884" t="s">
        <v>8297</v>
      </c>
      <c r="R1884" s="9">
        <f t="shared" si="92"/>
        <v>41657.923807870371</v>
      </c>
      <c r="S1884" s="9">
        <f t="shared" si="93"/>
        <v>41687.923807870371</v>
      </c>
      <c r="T1884">
        <f t="shared" si="94"/>
        <v>2014</v>
      </c>
    </row>
    <row r="1885" spans="1:20" ht="43.5" x14ac:dyDescent="0.3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 s="11">
        <v>1406887310</v>
      </c>
      <c r="J1885">
        <v>1404295310</v>
      </c>
      <c r="K1885" t="b">
        <v>0</v>
      </c>
      <c r="L1885">
        <v>21</v>
      </c>
      <c r="M1885" t="b">
        <v>1</v>
      </c>
      <c r="N1885">
        <f>ROUND(E1885/D1885*100,0)</f>
        <v>101</v>
      </c>
      <c r="O1885">
        <f>IFERROR(ROUND(E1885/L1885,2),0)</f>
        <v>96.19</v>
      </c>
      <c r="P1885" s="12" t="s">
        <v>8266</v>
      </c>
      <c r="Q1885" t="s">
        <v>8268</v>
      </c>
      <c r="R1885" s="9">
        <f t="shared" si="92"/>
        <v>41822.417939814812</v>
      </c>
      <c r="S1885" s="9">
        <f t="shared" si="93"/>
        <v>41852.417939814812</v>
      </c>
      <c r="T1885">
        <f t="shared" si="94"/>
        <v>2014</v>
      </c>
    </row>
    <row r="1886" spans="1:20" ht="43.5" x14ac:dyDescent="0.3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1">
        <v>1469016131</v>
      </c>
      <c r="J1886">
        <v>1466424131</v>
      </c>
      <c r="K1886" t="b">
        <v>0</v>
      </c>
      <c r="L1886">
        <v>39</v>
      </c>
      <c r="M1886" t="b">
        <v>1</v>
      </c>
      <c r="N1886">
        <f>ROUND(E1886/D1886*100,0)</f>
        <v>101</v>
      </c>
      <c r="O1886">
        <f>IFERROR(ROUND(E1886/L1886,2),0)</f>
        <v>51.79</v>
      </c>
      <c r="P1886" s="12" t="s">
        <v>8266</v>
      </c>
      <c r="Q1886" t="s">
        <v>8268</v>
      </c>
      <c r="R1886" s="9">
        <f t="shared" si="92"/>
        <v>42541.501516203702</v>
      </c>
      <c r="S1886" s="9">
        <f t="shared" si="93"/>
        <v>42571.501516203702</v>
      </c>
      <c r="T1886">
        <f t="shared" si="94"/>
        <v>2016</v>
      </c>
    </row>
    <row r="1887" spans="1:20" ht="43.5" x14ac:dyDescent="0.3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1">
        <v>1433343850</v>
      </c>
      <c r="J1887">
        <v>1430751850</v>
      </c>
      <c r="K1887" t="b">
        <v>0</v>
      </c>
      <c r="L1887">
        <v>56</v>
      </c>
      <c r="M1887" t="b">
        <v>1</v>
      </c>
      <c r="N1887">
        <f>ROUND(E1887/D1887*100,0)</f>
        <v>101</v>
      </c>
      <c r="O1887">
        <f>IFERROR(ROUND(E1887/L1887,2),0)</f>
        <v>36.07</v>
      </c>
      <c r="P1887" s="12" t="s">
        <v>8266</v>
      </c>
      <c r="Q1887" t="s">
        <v>8268</v>
      </c>
      <c r="R1887" s="9">
        <f t="shared" si="92"/>
        <v>42128.627893518518</v>
      </c>
      <c r="S1887" s="9">
        <f t="shared" si="93"/>
        <v>42158.627893518518</v>
      </c>
      <c r="T1887">
        <f t="shared" si="94"/>
        <v>2015</v>
      </c>
    </row>
    <row r="1888" spans="1:20" ht="29" x14ac:dyDescent="0.35">
      <c r="A1888">
        <v>4018</v>
      </c>
      <c r="B1888" s="3" t="s">
        <v>4014</v>
      </c>
      <c r="C1888" s="3" t="s">
        <v>8123</v>
      </c>
      <c r="D1888" s="6">
        <v>1500</v>
      </c>
      <c r="E1888" s="8">
        <v>130</v>
      </c>
      <c r="F1888" t="s">
        <v>8220</v>
      </c>
      <c r="G1888" t="s">
        <v>8224</v>
      </c>
      <c r="H1888" t="s">
        <v>8246</v>
      </c>
      <c r="I1888" s="11">
        <v>1475877108</v>
      </c>
      <c r="J1888">
        <v>1473285108</v>
      </c>
      <c r="K1888" t="b">
        <v>0</v>
      </c>
      <c r="L1888">
        <v>4</v>
      </c>
      <c r="M1888" t="b">
        <v>0</v>
      </c>
      <c r="N1888">
        <f>ROUND(E1888/D1888*100,0)</f>
        <v>9</v>
      </c>
      <c r="O1888">
        <f>IFERROR(ROUND(E1888/L1888,2),0)</f>
        <v>32.5</v>
      </c>
      <c r="P1888" s="12" t="s">
        <v>8266</v>
      </c>
      <c r="Q1888" t="s">
        <v>8268</v>
      </c>
      <c r="R1888" s="9">
        <f t="shared" si="92"/>
        <v>42620.91097222222</v>
      </c>
      <c r="S1888" s="9">
        <f t="shared" si="93"/>
        <v>42650.91097222222</v>
      </c>
      <c r="T1888">
        <f t="shared" si="94"/>
        <v>2016</v>
      </c>
    </row>
    <row r="1889" spans="1:20" ht="58" x14ac:dyDescent="0.3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 s="11">
        <v>1472952982</v>
      </c>
      <c r="J1889">
        <v>1470792982</v>
      </c>
      <c r="K1889" t="b">
        <v>0</v>
      </c>
      <c r="L1889">
        <v>36</v>
      </c>
      <c r="M1889" t="b">
        <v>1</v>
      </c>
      <c r="N1889">
        <f>ROUND(E1889/D1889*100,0)</f>
        <v>126</v>
      </c>
      <c r="O1889">
        <f>IFERROR(ROUND(E1889/L1889,2),0)</f>
        <v>55.97</v>
      </c>
      <c r="P1889" s="12" t="s">
        <v>8266</v>
      </c>
      <c r="Q1889" t="s">
        <v>8268</v>
      </c>
      <c r="R1889" s="9">
        <f t="shared" si="92"/>
        <v>42592.066921296297</v>
      </c>
      <c r="S1889" s="9">
        <f t="shared" si="93"/>
        <v>42617.066921296297</v>
      </c>
      <c r="T1889">
        <f t="shared" si="94"/>
        <v>2016</v>
      </c>
    </row>
    <row r="1890" spans="1:20" ht="43.5" x14ac:dyDescent="0.3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1">
        <v>1303801140</v>
      </c>
      <c r="J1890">
        <v>1300916220</v>
      </c>
      <c r="K1890" t="b">
        <v>0</v>
      </c>
      <c r="L1890">
        <v>20</v>
      </c>
      <c r="M1890" t="b">
        <v>1</v>
      </c>
      <c r="N1890">
        <f>ROUND(E1890/D1890*100,0)</f>
        <v>101</v>
      </c>
      <c r="O1890">
        <f>IFERROR(ROUND(E1890/L1890,2),0)</f>
        <v>100.75</v>
      </c>
      <c r="P1890" s="12" t="s">
        <v>8293</v>
      </c>
      <c r="Q1890" t="s">
        <v>8303</v>
      </c>
      <c r="R1890" s="9">
        <f t="shared" si="92"/>
        <v>40625.900694444441</v>
      </c>
      <c r="S1890" s="9">
        <f t="shared" si="93"/>
        <v>40659.290972222225</v>
      </c>
      <c r="T1890">
        <f t="shared" si="94"/>
        <v>2011</v>
      </c>
    </row>
    <row r="1891" spans="1:20" ht="43.5" x14ac:dyDescent="0.3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 s="11">
        <v>1345086445</v>
      </c>
      <c r="J1891">
        <v>1342494445</v>
      </c>
      <c r="K1891" t="b">
        <v>0</v>
      </c>
      <c r="L1891">
        <v>22</v>
      </c>
      <c r="M1891" t="b">
        <v>1</v>
      </c>
      <c r="N1891">
        <f>ROUND(E1891/D1891*100,0)</f>
        <v>101</v>
      </c>
      <c r="O1891">
        <f>IFERROR(ROUND(E1891/L1891,2),0)</f>
        <v>91.59</v>
      </c>
      <c r="P1891" s="12" t="s">
        <v>8293</v>
      </c>
      <c r="Q1891" t="s">
        <v>8294</v>
      </c>
      <c r="R1891" s="9">
        <f t="shared" si="92"/>
        <v>41107.130150462966</v>
      </c>
      <c r="S1891" s="9">
        <f t="shared" si="93"/>
        <v>41137.130150462966</v>
      </c>
      <c r="T1891">
        <f t="shared" si="94"/>
        <v>2012</v>
      </c>
    </row>
    <row r="1892" spans="1:20" ht="43.5" x14ac:dyDescent="0.3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 s="11">
        <v>1441547220</v>
      </c>
      <c r="J1892">
        <v>1439322412</v>
      </c>
      <c r="K1892" t="b">
        <v>0</v>
      </c>
      <c r="L1892">
        <v>21</v>
      </c>
      <c r="M1892" t="b">
        <v>1</v>
      </c>
      <c r="N1892">
        <f>ROUND(E1892/D1892*100,0)</f>
        <v>101</v>
      </c>
      <c r="O1892">
        <f>IFERROR(ROUND(E1892/L1892,2),0)</f>
        <v>95.95</v>
      </c>
      <c r="P1892" s="12" t="s">
        <v>8266</v>
      </c>
      <c r="Q1892" t="s">
        <v>8268</v>
      </c>
      <c r="R1892" s="9">
        <f t="shared" si="92"/>
        <v>42227.824212962965</v>
      </c>
      <c r="S1892" s="9">
        <f t="shared" si="93"/>
        <v>42253.57430555555</v>
      </c>
      <c r="T1892">
        <f t="shared" si="94"/>
        <v>2015</v>
      </c>
    </row>
    <row r="1893" spans="1:20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1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>ROUND(E1893/D1893*100,0)</f>
        <v>101</v>
      </c>
      <c r="O1893">
        <f>IFERROR(ROUND(E1893/L1893,2),0)</f>
        <v>61.06</v>
      </c>
      <c r="P1893" s="12" t="s">
        <v>8266</v>
      </c>
      <c r="Q1893" t="s">
        <v>8268</v>
      </c>
      <c r="R1893" s="9">
        <f t="shared" si="92"/>
        <v>42632.348310185189</v>
      </c>
      <c r="S1893" s="9">
        <f t="shared" si="93"/>
        <v>42663.204861111109</v>
      </c>
      <c r="T1893">
        <f t="shared" si="94"/>
        <v>2016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>ROUND(E1894/D1894*100,0)</f>
        <v>101</v>
      </c>
      <c r="O1894">
        <f>IFERROR(ROUND(E1894/L1894,2),0)</f>
        <v>26.15</v>
      </c>
      <c r="P1894" s="12" t="s">
        <v>8293</v>
      </c>
      <c r="Q1894" t="s">
        <v>8303</v>
      </c>
      <c r="R1894" s="9">
        <f t="shared" si="92"/>
        <v>42553.54414351852</v>
      </c>
      <c r="S1894" s="9">
        <f t="shared" si="93"/>
        <v>42583.54414351852</v>
      </c>
      <c r="T1894">
        <f t="shared" si="94"/>
        <v>2016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>ROUND(E1895/D1895*100,0)</f>
        <v>101</v>
      </c>
      <c r="O1895">
        <f>IFERROR(ROUND(E1895/L1895,2),0)</f>
        <v>62.81</v>
      </c>
      <c r="P1895" s="12" t="s">
        <v>8293</v>
      </c>
      <c r="Q1895" t="s">
        <v>8297</v>
      </c>
      <c r="R1895" s="9">
        <f t="shared" si="92"/>
        <v>40658.189826388887</v>
      </c>
      <c r="S1895" s="9">
        <f t="shared" si="93"/>
        <v>40696.249305555553</v>
      </c>
      <c r="T1895">
        <f t="shared" si="94"/>
        <v>2011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>ROUND(E1896/D1896*100,0)</f>
        <v>101</v>
      </c>
      <c r="O1896">
        <f>IFERROR(ROUND(E1896/L1896,2),0)</f>
        <v>60.91</v>
      </c>
      <c r="P1896" s="12" t="s">
        <v>8266</v>
      </c>
      <c r="Q1896" t="s">
        <v>8268</v>
      </c>
      <c r="R1896" s="9">
        <f t="shared" si="92"/>
        <v>42191.363506944443</v>
      </c>
      <c r="S1896" s="9">
        <f t="shared" si="93"/>
        <v>42221.363506944443</v>
      </c>
      <c r="T1896">
        <f t="shared" si="94"/>
        <v>2015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>ROUND(E1897/D1897*100,0)</f>
        <v>100</v>
      </c>
      <c r="O1897">
        <f>IFERROR(ROUND(E1897/L1897,2),0)</f>
        <v>52.82</v>
      </c>
      <c r="P1897" s="12" t="s">
        <v>8293</v>
      </c>
      <c r="Q1897" t="s">
        <v>8294</v>
      </c>
      <c r="R1897" s="9">
        <f t="shared" si="92"/>
        <v>41759.670937499999</v>
      </c>
      <c r="S1897" s="9">
        <f t="shared" si="93"/>
        <v>41787.207638888889</v>
      </c>
      <c r="T1897">
        <f t="shared" si="94"/>
        <v>2014</v>
      </c>
    </row>
    <row r="1898" spans="1:20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1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>ROUND(E1898/D1898*100,0)</f>
        <v>100</v>
      </c>
      <c r="O1898">
        <f>IFERROR(ROUND(E1898/L1898,2),0)</f>
        <v>45.57</v>
      </c>
      <c r="P1898" s="12" t="s">
        <v>8280</v>
      </c>
      <c r="Q1898" t="s">
        <v>8299</v>
      </c>
      <c r="R1898" s="9">
        <f t="shared" si="92"/>
        <v>41831.846828703703</v>
      </c>
      <c r="S1898" s="9">
        <f t="shared" si="93"/>
        <v>41861.846828703703</v>
      </c>
      <c r="T1898">
        <f t="shared" si="94"/>
        <v>2014</v>
      </c>
    </row>
    <row r="1899" spans="1:20" ht="43.5" x14ac:dyDescent="0.3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 s="11">
        <v>1437235200</v>
      </c>
      <c r="J1899">
        <v>1435177840</v>
      </c>
      <c r="K1899" t="b">
        <v>0</v>
      </c>
      <c r="L1899">
        <v>30</v>
      </c>
      <c r="M1899" t="b">
        <v>1</v>
      </c>
      <c r="N1899">
        <f>ROUND(E1899/D1899*100,0)</f>
        <v>100</v>
      </c>
      <c r="O1899">
        <f>IFERROR(ROUND(E1899/L1899,2),0)</f>
        <v>66.83</v>
      </c>
      <c r="P1899" s="12" t="s">
        <v>8266</v>
      </c>
      <c r="Q1899" t="s">
        <v>8268</v>
      </c>
      <c r="R1899" s="9">
        <f t="shared" si="92"/>
        <v>42179.854629629626</v>
      </c>
      <c r="S1899" s="9">
        <f t="shared" si="93"/>
        <v>42203.666666666672</v>
      </c>
      <c r="T1899">
        <f t="shared" si="94"/>
        <v>2015</v>
      </c>
    </row>
    <row r="1900" spans="1:20" ht="43.5" x14ac:dyDescent="0.3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 s="11">
        <v>1428552000</v>
      </c>
      <c r="J1900">
        <v>1426199843</v>
      </c>
      <c r="K1900" t="b">
        <v>0</v>
      </c>
      <c r="L1900">
        <v>14</v>
      </c>
      <c r="M1900" t="b">
        <v>1</v>
      </c>
      <c r="N1900">
        <f>ROUND(E1900/D1900*100,0)</f>
        <v>100</v>
      </c>
      <c r="O1900">
        <f>IFERROR(ROUND(E1900/L1900,2),0)</f>
        <v>143.21</v>
      </c>
      <c r="P1900" s="12" t="s">
        <v>8266</v>
      </c>
      <c r="Q1900" t="s">
        <v>8269</v>
      </c>
      <c r="R1900" s="9">
        <f t="shared" si="92"/>
        <v>42075.942627314813</v>
      </c>
      <c r="S1900" s="9">
        <f t="shared" si="93"/>
        <v>42103.166666666672</v>
      </c>
      <c r="T1900">
        <f t="shared" si="94"/>
        <v>2015</v>
      </c>
    </row>
    <row r="1901" spans="1:20" ht="43.5" x14ac:dyDescent="0.35">
      <c r="A1901">
        <v>3984</v>
      </c>
      <c r="B1901" s="3" t="s">
        <v>3980</v>
      </c>
      <c r="C1901" s="3" t="s">
        <v>8090</v>
      </c>
      <c r="D1901" s="6">
        <v>1500</v>
      </c>
      <c r="E1901" s="8">
        <v>95</v>
      </c>
      <c r="F1901" t="s">
        <v>8220</v>
      </c>
      <c r="G1901" t="s">
        <v>8224</v>
      </c>
      <c r="H1901" t="s">
        <v>8246</v>
      </c>
      <c r="I1901" s="11">
        <v>1415404800</v>
      </c>
      <c r="J1901">
        <v>1412809644</v>
      </c>
      <c r="K1901" t="b">
        <v>0</v>
      </c>
      <c r="L1901">
        <v>10</v>
      </c>
      <c r="M1901" t="b">
        <v>0</v>
      </c>
      <c r="N1901">
        <f>ROUND(E1901/D1901*100,0)</f>
        <v>6</v>
      </c>
      <c r="O1901">
        <f>IFERROR(ROUND(E1901/L1901,2),0)</f>
        <v>9.5</v>
      </c>
      <c r="P1901" s="12" t="s">
        <v>8266</v>
      </c>
      <c r="Q1901" t="s">
        <v>8268</v>
      </c>
      <c r="R1901" s="9">
        <f t="shared" si="92"/>
        <v>41920.963472222218</v>
      </c>
      <c r="S1901" s="9">
        <f t="shared" si="93"/>
        <v>41951</v>
      </c>
      <c r="T1901">
        <f t="shared" si="94"/>
        <v>2014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>ROUND(E1902/D1902*100,0)</f>
        <v>100</v>
      </c>
      <c r="O1902">
        <f>IFERROR(ROUND(E1902/L1902,2),0)</f>
        <v>80.16</v>
      </c>
      <c r="P1902" s="12" t="s">
        <v>8290</v>
      </c>
      <c r="Q1902" t="s">
        <v>8298</v>
      </c>
      <c r="R1902" s="9">
        <f t="shared" si="92"/>
        <v>42200.758240740746</v>
      </c>
      <c r="S1902" s="9">
        <f t="shared" si="93"/>
        <v>42260.758240740746</v>
      </c>
      <c r="T1902">
        <f t="shared" si="94"/>
        <v>2015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>ROUND(E1903/D1903*100,0)</f>
        <v>100</v>
      </c>
      <c r="O1903">
        <f>IFERROR(ROUND(E1903/L1903,2),0)</f>
        <v>117.88</v>
      </c>
      <c r="P1903" s="12" t="s">
        <v>8266</v>
      </c>
      <c r="Q1903" t="s">
        <v>8268</v>
      </c>
      <c r="R1903" s="9">
        <f t="shared" si="92"/>
        <v>42482.43478009259</v>
      </c>
      <c r="S1903" s="9">
        <f t="shared" si="93"/>
        <v>42506.43478009259</v>
      </c>
      <c r="T1903">
        <f t="shared" si="94"/>
        <v>2016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>ROUND(E1904/D1904*100,0)</f>
        <v>133</v>
      </c>
      <c r="O1904">
        <f>IFERROR(ROUND(E1904/L1904,2),0)</f>
        <v>38.5</v>
      </c>
      <c r="P1904" s="12" t="s">
        <v>8266</v>
      </c>
      <c r="Q1904" t="s">
        <v>8268</v>
      </c>
      <c r="R1904" s="9">
        <f t="shared" si="92"/>
        <v>40884.066678240742</v>
      </c>
      <c r="S1904" s="9">
        <f t="shared" si="93"/>
        <v>40926.958333333336</v>
      </c>
      <c r="T1904">
        <f t="shared" si="94"/>
        <v>2011</v>
      </c>
    </row>
    <row r="1905" spans="1:20" ht="43.5" x14ac:dyDescent="0.3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 s="11">
        <v>1436625000</v>
      </c>
      <c r="J1905">
        <v>1433934371</v>
      </c>
      <c r="K1905" t="b">
        <v>1</v>
      </c>
      <c r="L1905">
        <v>35</v>
      </c>
      <c r="M1905" t="b">
        <v>1</v>
      </c>
      <c r="N1905">
        <f>ROUND(E1905/D1905*100,0)</f>
        <v>100</v>
      </c>
      <c r="O1905">
        <f>IFERROR(ROUND(E1905/L1905,2),0)</f>
        <v>57.17</v>
      </c>
      <c r="P1905" s="12" t="s">
        <v>8266</v>
      </c>
      <c r="Q1905" t="s">
        <v>8268</v>
      </c>
      <c r="R1905" s="9">
        <f t="shared" si="92"/>
        <v>42165.462627314817</v>
      </c>
      <c r="S1905" s="9">
        <f t="shared" si="93"/>
        <v>42196.604166666672</v>
      </c>
      <c r="T1905">
        <f t="shared" si="94"/>
        <v>2015</v>
      </c>
    </row>
    <row r="1906" spans="1:20" ht="43.5" x14ac:dyDescent="0.35">
      <c r="A1906">
        <v>2597</v>
      </c>
      <c r="B1906" s="3" t="s">
        <v>2597</v>
      </c>
      <c r="C1906" s="3" t="s">
        <v>6707</v>
      </c>
      <c r="D1906" s="6">
        <v>1500</v>
      </c>
      <c r="E1906" s="8">
        <v>85</v>
      </c>
      <c r="F1906" t="s">
        <v>8220</v>
      </c>
      <c r="G1906" t="s">
        <v>8224</v>
      </c>
      <c r="H1906" t="s">
        <v>8246</v>
      </c>
      <c r="I1906" s="11">
        <v>1466323917</v>
      </c>
      <c r="J1906">
        <v>1463731917</v>
      </c>
      <c r="K1906" t="b">
        <v>0</v>
      </c>
      <c r="L1906">
        <v>7</v>
      </c>
      <c r="M1906" t="b">
        <v>0</v>
      </c>
      <c r="N1906">
        <f>ROUND(E1906/D1906*100,0)</f>
        <v>6</v>
      </c>
      <c r="O1906">
        <f>IFERROR(ROUND(E1906/L1906,2),0)</f>
        <v>12.14</v>
      </c>
      <c r="P1906" s="12" t="s">
        <v>8288</v>
      </c>
      <c r="Q1906" t="s">
        <v>8310</v>
      </c>
      <c r="R1906" s="9">
        <f t="shared" si="92"/>
        <v>42510.341631944444</v>
      </c>
      <c r="S1906" s="9">
        <f t="shared" si="93"/>
        <v>42540.341631944444</v>
      </c>
      <c r="T1906">
        <f t="shared" si="94"/>
        <v>2016</v>
      </c>
    </row>
    <row r="1907" spans="1:20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>ROUND(E1907/D1907*100,0)</f>
        <v>100</v>
      </c>
      <c r="O1907">
        <f>IFERROR(ROUND(E1907/L1907,2),0)</f>
        <v>66.69</v>
      </c>
      <c r="P1907" s="12" t="s">
        <v>8293</v>
      </c>
      <c r="Q1907" t="s">
        <v>8297</v>
      </c>
      <c r="R1907" s="9">
        <f t="shared" si="92"/>
        <v>40876.169664351852</v>
      </c>
      <c r="S1907" s="9">
        <f t="shared" si="93"/>
        <v>40936.169664351852</v>
      </c>
      <c r="T1907">
        <f t="shared" si="94"/>
        <v>2011</v>
      </c>
    </row>
    <row r="1908" spans="1:20" ht="43.5" x14ac:dyDescent="0.3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 s="11">
        <v>1410755286</v>
      </c>
      <c r="J1908">
        <v>1408940886</v>
      </c>
      <c r="K1908" t="b">
        <v>0</v>
      </c>
      <c r="L1908">
        <v>23</v>
      </c>
      <c r="M1908" t="b">
        <v>1</v>
      </c>
      <c r="N1908">
        <f>ROUND(E1908/D1908*100,0)</f>
        <v>133</v>
      </c>
      <c r="O1908">
        <f>IFERROR(ROUND(E1908/L1908,2),0)</f>
        <v>86.96</v>
      </c>
      <c r="P1908" s="12" t="s">
        <v>8293</v>
      </c>
      <c r="Q1908" t="s">
        <v>8297</v>
      </c>
      <c r="R1908" s="9">
        <f t="shared" si="92"/>
        <v>41876.18618055556</v>
      </c>
      <c r="S1908" s="9">
        <f t="shared" si="93"/>
        <v>41897.18618055556</v>
      </c>
      <c r="T1908">
        <f t="shared" si="94"/>
        <v>2014</v>
      </c>
    </row>
    <row r="1909" spans="1:20" ht="29" x14ac:dyDescent="0.3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 s="11">
        <v>1405249113</v>
      </c>
      <c r="J1909">
        <v>1402657113</v>
      </c>
      <c r="K1909" t="b">
        <v>0</v>
      </c>
      <c r="L1909">
        <v>55</v>
      </c>
      <c r="M1909" t="b">
        <v>1</v>
      </c>
      <c r="N1909">
        <f>ROUND(E1909/D1909*100,0)</f>
        <v>133</v>
      </c>
      <c r="O1909">
        <f>IFERROR(ROUND(E1909/L1909,2),0)</f>
        <v>36.36</v>
      </c>
      <c r="P1909" s="12" t="s">
        <v>8266</v>
      </c>
      <c r="Q1909" t="s">
        <v>8269</v>
      </c>
      <c r="R1909" s="9">
        <f t="shared" si="92"/>
        <v>41803.457326388889</v>
      </c>
      <c r="S1909" s="9">
        <f t="shared" si="93"/>
        <v>41833.457326388889</v>
      </c>
      <c r="T1909">
        <f t="shared" si="94"/>
        <v>2014</v>
      </c>
    </row>
    <row r="1910" spans="1:20" ht="43.5" x14ac:dyDescent="0.3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1">
        <v>1412516354</v>
      </c>
      <c r="J1910">
        <v>1409924354</v>
      </c>
      <c r="K1910" t="b">
        <v>0</v>
      </c>
      <c r="L1910">
        <v>19</v>
      </c>
      <c r="M1910" t="b">
        <v>1</v>
      </c>
      <c r="N1910">
        <f>ROUND(E1910/D1910*100,0)</f>
        <v>100</v>
      </c>
      <c r="O1910">
        <f>IFERROR(ROUND(E1910/L1910,2),0)</f>
        <v>105.26</v>
      </c>
      <c r="P1910" s="12" t="s">
        <v>8290</v>
      </c>
      <c r="Q1910" t="s">
        <v>8298</v>
      </c>
      <c r="R1910" s="9">
        <f t="shared" si="92"/>
        <v>41887.568912037037</v>
      </c>
      <c r="S1910" s="9">
        <f t="shared" si="93"/>
        <v>41917.568912037037</v>
      </c>
      <c r="T1910">
        <f t="shared" si="94"/>
        <v>2014</v>
      </c>
    </row>
    <row r="1911" spans="1:20" ht="58" x14ac:dyDescent="0.3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1">
        <v>1412648537</v>
      </c>
      <c r="J1911">
        <v>1408760537</v>
      </c>
      <c r="K1911" t="b">
        <v>0</v>
      </c>
      <c r="L1911">
        <v>15</v>
      </c>
      <c r="M1911" t="b">
        <v>1</v>
      </c>
      <c r="N1911">
        <f>ROUND(E1911/D1911*100,0)</f>
        <v>100</v>
      </c>
      <c r="O1911">
        <f>IFERROR(ROUND(E1911/L1911,2),0)</f>
        <v>133.33000000000001</v>
      </c>
      <c r="P1911" s="12" t="s">
        <v>8290</v>
      </c>
      <c r="Q1911" t="s">
        <v>8298</v>
      </c>
      <c r="R1911" s="9">
        <f t="shared" si="92"/>
        <v>41874.098807870374</v>
      </c>
      <c r="S1911" s="9">
        <f t="shared" si="93"/>
        <v>41919.098807870374</v>
      </c>
      <c r="T1911">
        <f t="shared" si="94"/>
        <v>2014</v>
      </c>
    </row>
    <row r="1912" spans="1:20" ht="43.5" x14ac:dyDescent="0.3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1">
        <v>1384580373</v>
      </c>
      <c r="J1912">
        <v>1381984773</v>
      </c>
      <c r="K1912" t="b">
        <v>0</v>
      </c>
      <c r="L1912">
        <v>7</v>
      </c>
      <c r="M1912" t="b">
        <v>1</v>
      </c>
      <c r="N1912">
        <f>ROUND(E1912/D1912*100,0)</f>
        <v>100</v>
      </c>
      <c r="O1912">
        <f>IFERROR(ROUND(E1912/L1912,2),0)</f>
        <v>285.70999999999998</v>
      </c>
      <c r="P1912" s="12" t="s">
        <v>8293</v>
      </c>
      <c r="Q1912" t="s">
        <v>8295</v>
      </c>
      <c r="R1912" s="9">
        <f t="shared" si="92"/>
        <v>41564.194131944445</v>
      </c>
      <c r="S1912" s="9">
        <f t="shared" si="93"/>
        <v>41594.235798611109</v>
      </c>
      <c r="T1912">
        <f t="shared" si="94"/>
        <v>2013</v>
      </c>
    </row>
    <row r="1913" spans="1:20" ht="43.5" x14ac:dyDescent="0.3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1">
        <v>1352573869</v>
      </c>
      <c r="J1913">
        <v>1349978269</v>
      </c>
      <c r="K1913" t="b">
        <v>0</v>
      </c>
      <c r="L1913">
        <v>47</v>
      </c>
      <c r="M1913" t="b">
        <v>1</v>
      </c>
      <c r="N1913">
        <f>ROUND(E1913/D1913*100,0)</f>
        <v>100</v>
      </c>
      <c r="O1913">
        <f>IFERROR(ROUND(E1913/L1913,2),0)</f>
        <v>42.55</v>
      </c>
      <c r="P1913" s="12" t="s">
        <v>8293</v>
      </c>
      <c r="Q1913" t="s">
        <v>8294</v>
      </c>
      <c r="R1913" s="9">
        <f t="shared" si="92"/>
        <v>41193.748483796298</v>
      </c>
      <c r="S1913" s="9">
        <f t="shared" si="93"/>
        <v>41223.790150462963</v>
      </c>
      <c r="T1913">
        <f t="shared" si="94"/>
        <v>2012</v>
      </c>
    </row>
    <row r="1914" spans="1:20" ht="43.5" x14ac:dyDescent="0.3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 s="11">
        <v>1444516084</v>
      </c>
      <c r="J1914">
        <v>1439332084</v>
      </c>
      <c r="K1914" t="b">
        <v>0</v>
      </c>
      <c r="L1914">
        <v>8</v>
      </c>
      <c r="M1914" t="b">
        <v>1</v>
      </c>
      <c r="N1914">
        <f>ROUND(E1914/D1914*100,0)</f>
        <v>100</v>
      </c>
      <c r="O1914">
        <f>IFERROR(ROUND(E1914/L1914,2),0)</f>
        <v>250</v>
      </c>
      <c r="P1914" s="12" t="s">
        <v>8293</v>
      </c>
      <c r="Q1914" t="s">
        <v>8294</v>
      </c>
      <c r="R1914" s="9">
        <f t="shared" si="92"/>
        <v>42227.936157407406</v>
      </c>
      <c r="S1914" s="9">
        <f t="shared" si="93"/>
        <v>42287.936157407406</v>
      </c>
      <c r="T1914">
        <f t="shared" si="94"/>
        <v>2015</v>
      </c>
    </row>
    <row r="1915" spans="1:20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1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>ROUND(E1915/D1915*100,0)</f>
        <v>100</v>
      </c>
      <c r="O1915">
        <f>IFERROR(ROUND(E1915/L1915,2),0)</f>
        <v>133.33000000000001</v>
      </c>
      <c r="P1915" s="12" t="s">
        <v>8266</v>
      </c>
      <c r="Q1915" t="s">
        <v>8268</v>
      </c>
      <c r="R1915" s="9">
        <f t="shared" si="92"/>
        <v>41953.8675</v>
      </c>
      <c r="S1915" s="9">
        <f t="shared" si="93"/>
        <v>41983.8675</v>
      </c>
      <c r="T1915">
        <f t="shared" si="94"/>
        <v>2014</v>
      </c>
    </row>
    <row r="1916" spans="1:20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1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>ROUND(E1916/D1916*100,0)</f>
        <v>100</v>
      </c>
      <c r="O1916">
        <f>IFERROR(ROUND(E1916/L1916,2),0)</f>
        <v>117.65</v>
      </c>
      <c r="P1916" s="12" t="s">
        <v>8266</v>
      </c>
      <c r="Q1916" t="s">
        <v>8268</v>
      </c>
      <c r="R1916" s="9">
        <f t="shared" si="92"/>
        <v>42150.462083333332</v>
      </c>
      <c r="S1916" s="9">
        <f t="shared" si="93"/>
        <v>42180.462083333332</v>
      </c>
      <c r="T1916">
        <f t="shared" si="94"/>
        <v>2015</v>
      </c>
    </row>
    <row r="1917" spans="1:20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1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>ROUND(E1917/D1917*100,0)</f>
        <v>100</v>
      </c>
      <c r="O1917">
        <f>IFERROR(ROUND(E1917/L1917,2),0)</f>
        <v>95.24</v>
      </c>
      <c r="P1917" s="12" t="s">
        <v>8266</v>
      </c>
      <c r="Q1917" t="s">
        <v>8268</v>
      </c>
      <c r="R1917" s="9">
        <f t="shared" si="92"/>
        <v>41839.730937500004</v>
      </c>
      <c r="S1917" s="9">
        <f t="shared" si="93"/>
        <v>41869.730937500004</v>
      </c>
      <c r="T1917">
        <f t="shared" si="94"/>
        <v>2014</v>
      </c>
    </row>
    <row r="1918" spans="1:20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1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>ROUND(E1918/D1918*100,0)</f>
        <v>100</v>
      </c>
      <c r="O1918">
        <f>IFERROR(ROUND(E1918/L1918,2),0)</f>
        <v>64.52</v>
      </c>
      <c r="P1918" s="12" t="s">
        <v>8266</v>
      </c>
      <c r="Q1918" t="s">
        <v>8268</v>
      </c>
      <c r="R1918" s="9">
        <f t="shared" si="92"/>
        <v>42272.530509259261</v>
      </c>
      <c r="S1918" s="9">
        <f t="shared" si="93"/>
        <v>42300.530509259261</v>
      </c>
      <c r="T1918">
        <f t="shared" si="94"/>
        <v>2015</v>
      </c>
    </row>
    <row r="1919" spans="1:20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1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>ROUND(E1919/D1919*100,0)</f>
        <v>100</v>
      </c>
      <c r="O1919">
        <f>IFERROR(ROUND(E1919/L1919,2),0)</f>
        <v>68.97</v>
      </c>
      <c r="P1919" s="12" t="s">
        <v>8266</v>
      </c>
      <c r="Q1919" t="s">
        <v>8268</v>
      </c>
      <c r="R1919" s="9">
        <f t="shared" si="92"/>
        <v>42460.741747685184</v>
      </c>
      <c r="S1919" s="9">
        <f t="shared" si="93"/>
        <v>42511.165972222225</v>
      </c>
      <c r="T1919">
        <f t="shared" si="94"/>
        <v>2016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1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>ROUND(E1920/D1920*100,0)</f>
        <v>100</v>
      </c>
      <c r="O1920">
        <f>IFERROR(ROUND(E1920/L1920,2),0)</f>
        <v>100</v>
      </c>
      <c r="P1920" s="12" t="s">
        <v>8266</v>
      </c>
      <c r="Q1920" t="s">
        <v>8269</v>
      </c>
      <c r="R1920" s="9">
        <f t="shared" si="92"/>
        <v>42138.930671296301</v>
      </c>
      <c r="S1920" s="9">
        <f t="shared" si="93"/>
        <v>42168.930671296301</v>
      </c>
      <c r="T1920">
        <f t="shared" si="94"/>
        <v>2015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>ROUND(E1921/D1921*100,0)</f>
        <v>133</v>
      </c>
      <c r="O1921">
        <f>IFERROR(ROUND(E1921/L1921,2),0)</f>
        <v>27.3</v>
      </c>
      <c r="P1921" s="12" t="s">
        <v>8293</v>
      </c>
      <c r="Q1921" t="s">
        <v>8295</v>
      </c>
      <c r="R1921" s="9">
        <f t="shared" si="92"/>
        <v>41312.311562499999</v>
      </c>
      <c r="S1921" s="9">
        <f t="shared" si="93"/>
        <v>41342.311562499999</v>
      </c>
      <c r="T1921">
        <f t="shared" si="94"/>
        <v>2013</v>
      </c>
    </row>
    <row r="1922" spans="1:20" ht="43.5" x14ac:dyDescent="0.35">
      <c r="A1922">
        <v>2904</v>
      </c>
      <c r="B1922" s="3" t="s">
        <v>2904</v>
      </c>
      <c r="C1922" s="3" t="s">
        <v>7014</v>
      </c>
      <c r="D1922" s="6">
        <v>1500</v>
      </c>
      <c r="E1922" s="8">
        <v>75</v>
      </c>
      <c r="F1922" t="s">
        <v>8220</v>
      </c>
      <c r="G1922" t="s">
        <v>8224</v>
      </c>
      <c r="H1922" t="s">
        <v>8246</v>
      </c>
      <c r="I1922" s="11">
        <v>1415534400</v>
      </c>
      <c r="J1922">
        <v>1414538031</v>
      </c>
      <c r="K1922" t="b">
        <v>0</v>
      </c>
      <c r="L1922">
        <v>4</v>
      </c>
      <c r="M1922" t="b">
        <v>0</v>
      </c>
      <c r="N1922">
        <f>ROUND(E1922/D1922*100,0)</f>
        <v>5</v>
      </c>
      <c r="O1922">
        <f>IFERROR(ROUND(E1922/L1922,2),0)</f>
        <v>18.75</v>
      </c>
      <c r="P1922" s="12" t="s">
        <v>8266</v>
      </c>
      <c r="Q1922" t="s">
        <v>8268</v>
      </c>
      <c r="R1922" s="9">
        <f t="shared" si="92"/>
        <v>41940.967951388891</v>
      </c>
      <c r="S1922" s="9">
        <f t="shared" si="93"/>
        <v>41952.5</v>
      </c>
      <c r="T1922">
        <f t="shared" si="94"/>
        <v>2014</v>
      </c>
    </row>
    <row r="1923" spans="1:20" ht="58" x14ac:dyDescent="0.35">
      <c r="A1923">
        <v>184</v>
      </c>
      <c r="B1923" s="3" t="s">
        <v>186</v>
      </c>
      <c r="C1923" s="3" t="s">
        <v>4294</v>
      </c>
      <c r="D1923" s="6">
        <v>1500</v>
      </c>
      <c r="E1923" s="8">
        <v>51</v>
      </c>
      <c r="F1923" t="s">
        <v>8220</v>
      </c>
      <c r="G1923" t="s">
        <v>8228</v>
      </c>
      <c r="H1923" t="s">
        <v>8250</v>
      </c>
      <c r="I1923" s="11">
        <v>1409543940</v>
      </c>
      <c r="J1923">
        <v>1404586762</v>
      </c>
      <c r="K1923" t="b">
        <v>0</v>
      </c>
      <c r="L1923">
        <v>2</v>
      </c>
      <c r="M1923" t="b">
        <v>0</v>
      </c>
      <c r="N1923">
        <f>ROUND(E1923/D1923*100,0)</f>
        <v>3</v>
      </c>
      <c r="O1923">
        <f>IFERROR(ROUND(E1923/L1923,2),0)</f>
        <v>25.5</v>
      </c>
      <c r="P1923" s="12" t="s">
        <v>8290</v>
      </c>
      <c r="Q1923" t="s">
        <v>8292</v>
      </c>
      <c r="R1923" s="9">
        <f t="shared" ref="R1923:R1986" si="95">(((J1923/60)/60)/24)+DATE(1970,1,1)</f>
        <v>41825.791226851856</v>
      </c>
      <c r="S1923" s="9">
        <f t="shared" ref="S1923:S1986" si="96">(((I1923/60)/60)/24)+DATE(1970,1,1)</f>
        <v>41883.165972222225</v>
      </c>
      <c r="T1923">
        <f t="shared" si="94"/>
        <v>2014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>ROUND(E1924/D1924*100,0)</f>
        <v>131</v>
      </c>
      <c r="O1924">
        <f>IFERROR(ROUND(E1924/L1924,2),0)</f>
        <v>26.59</v>
      </c>
      <c r="P1924" s="12" t="s">
        <v>8277</v>
      </c>
      <c r="Q1924" t="s">
        <v>8284</v>
      </c>
      <c r="R1924" s="9">
        <f t="shared" si="95"/>
        <v>42689.74324074074</v>
      </c>
      <c r="S1924" s="9">
        <f t="shared" si="96"/>
        <v>42734.74324074074</v>
      </c>
      <c r="T1924">
        <f t="shared" si="94"/>
        <v>2016</v>
      </c>
    </row>
    <row r="1925" spans="1:20" ht="43.5" x14ac:dyDescent="0.35">
      <c r="A1925">
        <v>514</v>
      </c>
      <c r="B1925" s="3" t="s">
        <v>515</v>
      </c>
      <c r="C1925" s="3" t="s">
        <v>4624</v>
      </c>
      <c r="D1925" s="6">
        <v>1500</v>
      </c>
      <c r="E1925" s="8">
        <v>50</v>
      </c>
      <c r="F1925" t="s">
        <v>8220</v>
      </c>
      <c r="G1925" t="s">
        <v>8228</v>
      </c>
      <c r="H1925" t="s">
        <v>8250</v>
      </c>
      <c r="I1925" s="11">
        <v>1407595447</v>
      </c>
      <c r="J1925">
        <v>1405003447</v>
      </c>
      <c r="K1925" t="b">
        <v>0</v>
      </c>
      <c r="L1925">
        <v>3</v>
      </c>
      <c r="M1925" t="b">
        <v>0</v>
      </c>
      <c r="N1925">
        <f>ROUND(E1925/D1925*100,0)</f>
        <v>3</v>
      </c>
      <c r="O1925">
        <f>IFERROR(ROUND(E1925/L1925,2),0)</f>
        <v>16.670000000000002</v>
      </c>
      <c r="P1925" s="12" t="s">
        <v>8290</v>
      </c>
      <c r="Q1925" t="s">
        <v>8304</v>
      </c>
      <c r="R1925" s="9">
        <f t="shared" si="95"/>
        <v>41830.613969907405</v>
      </c>
      <c r="S1925" s="9">
        <f t="shared" si="96"/>
        <v>41860.613969907405</v>
      </c>
      <c r="T1925">
        <f t="shared" si="94"/>
        <v>2014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>ROUND(E1926/D1926*100,0)</f>
        <v>112</v>
      </c>
      <c r="O1926">
        <f>IFERROR(ROUND(E1926/L1926,2),0)</f>
        <v>65.17</v>
      </c>
      <c r="P1926" s="12" t="s">
        <v>8266</v>
      </c>
      <c r="Q1926" t="s">
        <v>8268</v>
      </c>
      <c r="R1926" s="9">
        <f t="shared" si="95"/>
        <v>42524.782638888893</v>
      </c>
      <c r="S1926" s="9">
        <f t="shared" si="96"/>
        <v>42544.782638888893</v>
      </c>
      <c r="T1926">
        <f t="shared" si="94"/>
        <v>2016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>ROUND(E1927/D1927*100,0)</f>
        <v>130</v>
      </c>
      <c r="O1927">
        <f>IFERROR(ROUND(E1927/L1927,2),0)</f>
        <v>38.24</v>
      </c>
      <c r="P1927" s="12" t="s">
        <v>8266</v>
      </c>
      <c r="Q1927" t="s">
        <v>8268</v>
      </c>
      <c r="R1927" s="9">
        <f t="shared" si="95"/>
        <v>41915.437210648146</v>
      </c>
      <c r="S1927" s="9">
        <f t="shared" si="96"/>
        <v>41945.478877314818</v>
      </c>
      <c r="T1927">
        <f t="shared" si="94"/>
        <v>2014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>ROUND(E1928/D1928*100,0)</f>
        <v>108</v>
      </c>
      <c r="O1928">
        <f>IFERROR(ROUND(E1928/L1928,2),0)</f>
        <v>60.66</v>
      </c>
      <c r="P1928" s="12" t="s">
        <v>8293</v>
      </c>
      <c r="Q1928" t="s">
        <v>8297</v>
      </c>
      <c r="R1928" s="9">
        <f t="shared" si="95"/>
        <v>41325.525752314818</v>
      </c>
      <c r="S1928" s="9">
        <f t="shared" si="96"/>
        <v>41355.484085648146</v>
      </c>
      <c r="T1928">
        <f t="shared" si="94"/>
        <v>2013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>ROUND(E1929/D1929*100,0)</f>
        <v>155</v>
      </c>
      <c r="O1929">
        <f>IFERROR(ROUND(E1929/L1929,2),0)</f>
        <v>102.11</v>
      </c>
      <c r="P1929" s="12" t="s">
        <v>8290</v>
      </c>
      <c r="Q1929" t="s">
        <v>8298</v>
      </c>
      <c r="R1929" s="9">
        <f t="shared" si="95"/>
        <v>41828.515555555554</v>
      </c>
      <c r="S1929" s="9">
        <f t="shared" si="96"/>
        <v>41868.515555555554</v>
      </c>
      <c r="T1929">
        <f t="shared" si="94"/>
        <v>2014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>ROUND(E1930/D1930*100,0)</f>
        <v>4</v>
      </c>
      <c r="O1930">
        <f>IFERROR(ROUND(E1930/L1930,2),0)</f>
        <v>48.43</v>
      </c>
      <c r="P1930" s="12" t="s">
        <v>8293</v>
      </c>
      <c r="Q1930" t="s">
        <v>8319</v>
      </c>
      <c r="R1930" s="9">
        <f t="shared" si="95"/>
        <v>41715.874780092592</v>
      </c>
      <c r="S1930" s="9">
        <f t="shared" si="96"/>
        <v>41750.041666666664</v>
      </c>
      <c r="T1930">
        <f t="shared" si="94"/>
        <v>2014</v>
      </c>
    </row>
    <row r="1931" spans="1:20" ht="58" x14ac:dyDescent="0.3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 s="11">
        <v>1444149047</v>
      </c>
      <c r="J1931">
        <v>1441557047</v>
      </c>
      <c r="K1931" t="b">
        <v>0</v>
      </c>
      <c r="L1931">
        <v>37</v>
      </c>
      <c r="M1931" t="b">
        <v>1</v>
      </c>
      <c r="N1931">
        <f>ROUND(E1931/D1931*100,0)</f>
        <v>128</v>
      </c>
      <c r="O1931">
        <f>IFERROR(ROUND(E1931/L1931,2),0)</f>
        <v>51.89</v>
      </c>
      <c r="P1931" s="12" t="s">
        <v>8266</v>
      </c>
      <c r="Q1931" t="s">
        <v>8267</v>
      </c>
      <c r="R1931" s="9">
        <f t="shared" si="95"/>
        <v>42253.688043981485</v>
      </c>
      <c r="S1931" s="9">
        <f t="shared" si="96"/>
        <v>42283.688043981485</v>
      </c>
      <c r="T1931">
        <f t="shared" si="94"/>
        <v>2015</v>
      </c>
    </row>
    <row r="1932" spans="1:20" ht="43.5" x14ac:dyDescent="0.3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 s="11">
        <v>1338824730</v>
      </c>
      <c r="J1932">
        <v>1336232730</v>
      </c>
      <c r="K1932" t="b">
        <v>0</v>
      </c>
      <c r="L1932">
        <v>49</v>
      </c>
      <c r="M1932" t="b">
        <v>1</v>
      </c>
      <c r="N1932">
        <f>ROUND(E1932/D1932*100,0)</f>
        <v>113</v>
      </c>
      <c r="O1932">
        <f>IFERROR(ROUND(E1932/L1932,2),0)</f>
        <v>39.18</v>
      </c>
      <c r="P1932" s="12" t="s">
        <v>8293</v>
      </c>
      <c r="Q1932" t="s">
        <v>8303</v>
      </c>
      <c r="R1932" s="9">
        <f t="shared" si="95"/>
        <v>41034.656597222223</v>
      </c>
      <c r="S1932" s="9">
        <f t="shared" si="96"/>
        <v>41064.656597222223</v>
      </c>
      <c r="T1932">
        <f t="shared" si="94"/>
        <v>2012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>ROUND(E1933/D1933*100,0)</f>
        <v>128</v>
      </c>
      <c r="O1933">
        <f>IFERROR(ROUND(E1933/L1933,2),0)</f>
        <v>34.25</v>
      </c>
      <c r="P1933" s="12" t="s">
        <v>8266</v>
      </c>
      <c r="Q1933" t="s">
        <v>8268</v>
      </c>
      <c r="R1933" s="9">
        <f t="shared" si="95"/>
        <v>41781.855092592588</v>
      </c>
      <c r="S1933" s="9">
        <f t="shared" si="96"/>
        <v>41811.855092592588</v>
      </c>
      <c r="T1933">
        <f t="shared" si="94"/>
        <v>2014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>ROUND(E1934/D1934*100,0)</f>
        <v>128</v>
      </c>
      <c r="O1934">
        <f>IFERROR(ROUND(E1934/L1934,2),0)</f>
        <v>45.55</v>
      </c>
      <c r="P1934" s="12" t="s">
        <v>8293</v>
      </c>
      <c r="Q1934" t="s">
        <v>8294</v>
      </c>
      <c r="R1934" s="9">
        <f t="shared" si="95"/>
        <v>41036.946469907409</v>
      </c>
      <c r="S1934" s="9">
        <f t="shared" si="96"/>
        <v>41066.946469907409</v>
      </c>
      <c r="T1934">
        <f t="shared" si="94"/>
        <v>2012</v>
      </c>
    </row>
    <row r="1935" spans="1:20" ht="58" x14ac:dyDescent="0.35">
      <c r="A1935">
        <v>772</v>
      </c>
      <c r="B1935" s="3" t="s">
        <v>773</v>
      </c>
      <c r="C1935" s="3" t="s">
        <v>4882</v>
      </c>
      <c r="D1935" s="6">
        <v>1500</v>
      </c>
      <c r="E1935" s="8">
        <v>50</v>
      </c>
      <c r="F1935" t="s">
        <v>8220</v>
      </c>
      <c r="G1935" t="s">
        <v>8223</v>
      </c>
      <c r="H1935" t="s">
        <v>8245</v>
      </c>
      <c r="I1935" s="11">
        <v>1257047940</v>
      </c>
      <c r="J1935">
        <v>1252718519</v>
      </c>
      <c r="K1935" t="b">
        <v>0</v>
      </c>
      <c r="L1935">
        <v>1</v>
      </c>
      <c r="M1935" t="b">
        <v>0</v>
      </c>
      <c r="N1935">
        <f>ROUND(E1935/D1935*100,0)</f>
        <v>3</v>
      </c>
      <c r="O1935">
        <f>IFERROR(ROUND(E1935/L1935,2),0)</f>
        <v>50</v>
      </c>
      <c r="P1935" s="12" t="s">
        <v>8280</v>
      </c>
      <c r="Q1935" t="s">
        <v>8317</v>
      </c>
      <c r="R1935" s="9">
        <f t="shared" si="95"/>
        <v>40068.056932870371</v>
      </c>
      <c r="S1935" s="9">
        <f t="shared" si="96"/>
        <v>40118.165972222225</v>
      </c>
      <c r="T1935">
        <f t="shared" si="94"/>
        <v>2009</v>
      </c>
    </row>
    <row r="1936" spans="1:20" ht="29" x14ac:dyDescent="0.35">
      <c r="A1936">
        <v>3988</v>
      </c>
      <c r="B1936" s="3" t="s">
        <v>3984</v>
      </c>
      <c r="C1936" s="3" t="s">
        <v>8094</v>
      </c>
      <c r="D1936" s="6">
        <v>1500</v>
      </c>
      <c r="E1936" s="8">
        <v>32</v>
      </c>
      <c r="F1936" t="s">
        <v>8220</v>
      </c>
      <c r="G1936" t="s">
        <v>8223</v>
      </c>
      <c r="H1936" t="s">
        <v>8245</v>
      </c>
      <c r="I1936" s="11">
        <v>1440813413</v>
      </c>
      <c r="J1936">
        <v>1439517413</v>
      </c>
      <c r="K1936" t="b">
        <v>0</v>
      </c>
      <c r="L1936">
        <v>4</v>
      </c>
      <c r="M1936" t="b">
        <v>0</v>
      </c>
      <c r="N1936">
        <f>ROUND(E1936/D1936*100,0)</f>
        <v>2</v>
      </c>
      <c r="O1936">
        <f>IFERROR(ROUND(E1936/L1936,2),0)</f>
        <v>8</v>
      </c>
      <c r="P1936" s="12" t="s">
        <v>8266</v>
      </c>
      <c r="Q1936" t="s">
        <v>8268</v>
      </c>
      <c r="R1936" s="9">
        <f t="shared" si="95"/>
        <v>42230.08116898148</v>
      </c>
      <c r="S1936" s="9">
        <f t="shared" si="96"/>
        <v>42245.08116898148</v>
      </c>
      <c r="T1936">
        <f t="shared" si="94"/>
        <v>2015</v>
      </c>
    </row>
    <row r="1937" spans="1:20" ht="43.5" x14ac:dyDescent="0.35">
      <c r="A1937">
        <v>2591</v>
      </c>
      <c r="B1937" s="3" t="s">
        <v>2591</v>
      </c>
      <c r="C1937" s="3" t="s">
        <v>6701</v>
      </c>
      <c r="D1937" s="6">
        <v>1500</v>
      </c>
      <c r="E1937" s="8">
        <v>26</v>
      </c>
      <c r="F1937" t="s">
        <v>8220</v>
      </c>
      <c r="G1937" t="s">
        <v>8223</v>
      </c>
      <c r="H1937" t="s">
        <v>8245</v>
      </c>
      <c r="I1937" s="11">
        <v>1457901924</v>
      </c>
      <c r="J1937">
        <v>1452721524</v>
      </c>
      <c r="K1937" t="b">
        <v>0</v>
      </c>
      <c r="L1937">
        <v>2</v>
      </c>
      <c r="M1937" t="b">
        <v>0</v>
      </c>
      <c r="N1937">
        <f>ROUND(E1937/D1937*100,0)</f>
        <v>2</v>
      </c>
      <c r="O1937">
        <f>IFERROR(ROUND(E1937/L1937,2),0)</f>
        <v>13</v>
      </c>
      <c r="P1937" s="12" t="s">
        <v>8288</v>
      </c>
      <c r="Q1937" t="s">
        <v>8310</v>
      </c>
      <c r="R1937" s="9">
        <f t="shared" si="95"/>
        <v>42382.906527777777</v>
      </c>
      <c r="S1937" s="9">
        <f t="shared" si="96"/>
        <v>42442.864861111113</v>
      </c>
      <c r="T1937">
        <f t="shared" si="94"/>
        <v>2016</v>
      </c>
    </row>
    <row r="1938" spans="1:20" ht="29" x14ac:dyDescent="0.35">
      <c r="A1938">
        <v>2641</v>
      </c>
      <c r="B1938" s="3" t="s">
        <v>2641</v>
      </c>
      <c r="C1938" s="3" t="s">
        <v>6751</v>
      </c>
      <c r="D1938" s="6">
        <v>1500</v>
      </c>
      <c r="E1938" s="8">
        <v>15</v>
      </c>
      <c r="F1938" t="s">
        <v>8220</v>
      </c>
      <c r="G1938" t="s">
        <v>8223</v>
      </c>
      <c r="H1938" t="s">
        <v>8245</v>
      </c>
      <c r="I1938" s="11">
        <v>1410811740</v>
      </c>
      <c r="J1938">
        <v>1409341863</v>
      </c>
      <c r="K1938" t="b">
        <v>0</v>
      </c>
      <c r="L1938">
        <v>1</v>
      </c>
      <c r="M1938" t="b">
        <v>0</v>
      </c>
      <c r="N1938">
        <f>ROUND(E1938/D1938*100,0)</f>
        <v>1</v>
      </c>
      <c r="O1938">
        <f>IFERROR(ROUND(E1938/L1938,2),0)</f>
        <v>15</v>
      </c>
      <c r="P1938" s="12" t="s">
        <v>8277</v>
      </c>
      <c r="Q1938" t="s">
        <v>8284</v>
      </c>
      <c r="R1938" s="9">
        <f t="shared" si="95"/>
        <v>41880.827118055553</v>
      </c>
      <c r="S1938" s="9">
        <f t="shared" si="96"/>
        <v>41897.839583333334</v>
      </c>
      <c r="T1938">
        <f t="shared" si="94"/>
        <v>2014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>ROUND(E1939/D1939*100,0)</f>
        <v>188</v>
      </c>
      <c r="O1939">
        <f>IFERROR(ROUND(E1939/L1939,2),0)</f>
        <v>35.549999999999997</v>
      </c>
      <c r="P1939" s="12" t="s">
        <v>8277</v>
      </c>
      <c r="Q1939" t="s">
        <v>8284</v>
      </c>
      <c r="R1939" s="9">
        <f t="shared" si="95"/>
        <v>42273.884305555555</v>
      </c>
      <c r="S1939" s="9">
        <f t="shared" si="96"/>
        <v>42300.458333333328</v>
      </c>
      <c r="T1939">
        <f t="shared" si="94"/>
        <v>2015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>ROUND(E1940/D1940*100,0)</f>
        <v>157</v>
      </c>
      <c r="O1940">
        <f>IFERROR(ROUND(E1940/L1940,2),0)</f>
        <v>37.67</v>
      </c>
      <c r="P1940" s="12" t="s">
        <v>8293</v>
      </c>
      <c r="Q1940" t="s">
        <v>8294</v>
      </c>
      <c r="R1940" s="9">
        <f t="shared" si="95"/>
        <v>41037.551585648151</v>
      </c>
      <c r="S1940" s="9">
        <f t="shared" si="96"/>
        <v>41067.551585648151</v>
      </c>
      <c r="T1940">
        <f t="shared" ref="T1940:T2003" si="97">YEAR(R1940)</f>
        <v>2012</v>
      </c>
    </row>
    <row r="1941" spans="1:20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>ROUND(E1941/D1941*100,0)</f>
        <v>125</v>
      </c>
      <c r="O1941">
        <f>IFERROR(ROUND(E1941/L1941,2),0)</f>
        <v>23.17</v>
      </c>
      <c r="P1941" s="12" t="s">
        <v>8280</v>
      </c>
      <c r="Q1941" t="s">
        <v>8281</v>
      </c>
      <c r="R1941" s="9">
        <f t="shared" si="95"/>
        <v>41250.827118055553</v>
      </c>
      <c r="S1941" s="9">
        <f t="shared" si="96"/>
        <v>41271.827118055553</v>
      </c>
      <c r="T1941">
        <f t="shared" si="97"/>
        <v>2012</v>
      </c>
    </row>
    <row r="1942" spans="1:20" ht="29" x14ac:dyDescent="0.35">
      <c r="A1942">
        <v>2757</v>
      </c>
      <c r="B1942" s="3" t="s">
        <v>2757</v>
      </c>
      <c r="C1942" s="3" t="s">
        <v>6867</v>
      </c>
      <c r="D1942" s="6">
        <v>1500</v>
      </c>
      <c r="E1942" s="8">
        <v>10</v>
      </c>
      <c r="F1942" t="s">
        <v>8220</v>
      </c>
      <c r="G1942" t="s">
        <v>8223</v>
      </c>
      <c r="H1942" t="s">
        <v>8245</v>
      </c>
      <c r="I1942" s="11">
        <v>1470498332</v>
      </c>
      <c r="J1942">
        <v>1469202332</v>
      </c>
      <c r="K1942" t="b">
        <v>0</v>
      </c>
      <c r="L1942">
        <v>2</v>
      </c>
      <c r="M1942" t="b">
        <v>0</v>
      </c>
      <c r="N1942">
        <f>ROUND(E1942/D1942*100,0)</f>
        <v>1</v>
      </c>
      <c r="O1942">
        <f>IFERROR(ROUND(E1942/L1942,2),0)</f>
        <v>5</v>
      </c>
      <c r="P1942" s="12" t="s">
        <v>8280</v>
      </c>
      <c r="Q1942" t="s">
        <v>8321</v>
      </c>
      <c r="R1942" s="9">
        <f t="shared" si="95"/>
        <v>42573.65662037037</v>
      </c>
      <c r="S1942" s="9">
        <f t="shared" si="96"/>
        <v>42588.65662037037</v>
      </c>
      <c r="T1942">
        <f t="shared" si="97"/>
        <v>2016</v>
      </c>
    </row>
    <row r="1943" spans="1:20" ht="43.5" x14ac:dyDescent="0.3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 s="11">
        <v>1483499645</v>
      </c>
      <c r="J1943">
        <v>1480907645</v>
      </c>
      <c r="K1943" t="b">
        <v>0</v>
      </c>
      <c r="L1943">
        <v>52</v>
      </c>
      <c r="M1943" t="b">
        <v>1</v>
      </c>
      <c r="N1943">
        <f>ROUND(E1943/D1943*100,0)</f>
        <v>125</v>
      </c>
      <c r="O1943">
        <f>IFERROR(ROUND(E1943/L1943,2),0)</f>
        <v>36.08</v>
      </c>
      <c r="P1943" s="12" t="s">
        <v>8266</v>
      </c>
      <c r="Q1943" t="s">
        <v>8268</v>
      </c>
      <c r="R1943" s="9">
        <f t="shared" si="95"/>
        <v>42709.134780092587</v>
      </c>
      <c r="S1943" s="9">
        <f t="shared" si="96"/>
        <v>42739.134780092587</v>
      </c>
      <c r="T1943">
        <f t="shared" si="97"/>
        <v>2016</v>
      </c>
    </row>
    <row r="1944" spans="1:20" ht="43.5" x14ac:dyDescent="0.35">
      <c r="A1944">
        <v>3736</v>
      </c>
      <c r="B1944" s="3" t="s">
        <v>3733</v>
      </c>
      <c r="C1944" s="3" t="s">
        <v>7846</v>
      </c>
      <c r="D1944" s="6">
        <v>1500</v>
      </c>
      <c r="E1944" s="8">
        <v>10</v>
      </c>
      <c r="F1944" t="s">
        <v>8220</v>
      </c>
      <c r="G1944" t="s">
        <v>8224</v>
      </c>
      <c r="H1944" t="s">
        <v>8246</v>
      </c>
      <c r="I1944" s="11">
        <v>1427133600</v>
      </c>
      <c r="J1944">
        <v>1423847093</v>
      </c>
      <c r="K1944" t="b">
        <v>0</v>
      </c>
      <c r="L1944">
        <v>1</v>
      </c>
      <c r="M1944" t="b">
        <v>0</v>
      </c>
      <c r="N1944">
        <f>ROUND(E1944/D1944*100,0)</f>
        <v>1</v>
      </c>
      <c r="O1944">
        <f>IFERROR(ROUND(E1944/L1944,2),0)</f>
        <v>10</v>
      </c>
      <c r="P1944" s="12" t="s">
        <v>8266</v>
      </c>
      <c r="Q1944" t="s">
        <v>8268</v>
      </c>
      <c r="R1944" s="9">
        <f t="shared" si="95"/>
        <v>42048.711724537032</v>
      </c>
      <c r="S1944" s="9">
        <f t="shared" si="96"/>
        <v>42086.75</v>
      </c>
      <c r="T1944">
        <f t="shared" si="97"/>
        <v>2015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>ROUND(E1945/D1945*100,0)</f>
        <v>187</v>
      </c>
      <c r="O1945">
        <f>IFERROR(ROUND(E1945/L1945,2),0)</f>
        <v>37.46</v>
      </c>
      <c r="P1945" s="12" t="s">
        <v>8277</v>
      </c>
      <c r="Q1945" t="s">
        <v>8284</v>
      </c>
      <c r="R1945" s="9">
        <f t="shared" si="95"/>
        <v>42636.614745370374</v>
      </c>
      <c r="S1945" s="9">
        <f t="shared" si="96"/>
        <v>42659.041666666672</v>
      </c>
      <c r="T1945">
        <f t="shared" si="97"/>
        <v>2016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>ROUND(E1946/D1946*100,0)</f>
        <v>187</v>
      </c>
      <c r="O1946">
        <f>IFERROR(ROUND(E1946/L1946,2),0)</f>
        <v>20.12</v>
      </c>
      <c r="P1946" s="12" t="s">
        <v>8266</v>
      </c>
      <c r="Q1946" t="s">
        <v>8268</v>
      </c>
      <c r="R1946" s="9">
        <f t="shared" si="95"/>
        <v>42313.703900462962</v>
      </c>
      <c r="S1946" s="9">
        <f t="shared" si="96"/>
        <v>42343</v>
      </c>
      <c r="T1946">
        <f t="shared" si="97"/>
        <v>2015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>ROUND(E1947/D1947*100,0)</f>
        <v>110</v>
      </c>
      <c r="O1947">
        <f>IFERROR(ROUND(E1947/L1947,2),0)</f>
        <v>35.96</v>
      </c>
      <c r="P1947" s="12" t="s">
        <v>8266</v>
      </c>
      <c r="Q1947" t="s">
        <v>8268</v>
      </c>
      <c r="R1947" s="9">
        <f t="shared" si="95"/>
        <v>42256.764212962968</v>
      </c>
      <c r="S1947" s="9">
        <f t="shared" si="96"/>
        <v>42283.957638888889</v>
      </c>
      <c r="T1947">
        <f t="shared" si="97"/>
        <v>2015</v>
      </c>
    </row>
    <row r="1948" spans="1:20" ht="43.5" x14ac:dyDescent="0.3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 s="11">
        <v>1442426171</v>
      </c>
      <c r="J1948">
        <v>1439834171</v>
      </c>
      <c r="K1948" t="b">
        <v>0</v>
      </c>
      <c r="L1948">
        <v>41</v>
      </c>
      <c r="M1948" t="b">
        <v>1</v>
      </c>
      <c r="N1948">
        <f>ROUND(E1948/D1948*100,0)</f>
        <v>107</v>
      </c>
      <c r="O1948">
        <f>IFERROR(ROUND(E1948/L1948,2),0)</f>
        <v>45.54</v>
      </c>
      <c r="P1948" s="12" t="s">
        <v>8266</v>
      </c>
      <c r="Q1948" t="s">
        <v>8267</v>
      </c>
      <c r="R1948" s="9">
        <f t="shared" si="95"/>
        <v>42233.747349537036</v>
      </c>
      <c r="S1948" s="9">
        <f t="shared" si="96"/>
        <v>42263.747349537036</v>
      </c>
      <c r="T1948">
        <f t="shared" si="97"/>
        <v>2015</v>
      </c>
    </row>
    <row r="1949" spans="1:20" ht="29" x14ac:dyDescent="0.3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 s="11">
        <v>1476941293</v>
      </c>
      <c r="J1949">
        <v>1473917293</v>
      </c>
      <c r="K1949" t="b">
        <v>0</v>
      </c>
      <c r="L1949">
        <v>6</v>
      </c>
      <c r="M1949" t="b">
        <v>0</v>
      </c>
      <c r="N1949">
        <f>ROUND(E1949/D1949*100,0)</f>
        <v>2</v>
      </c>
      <c r="O1949">
        <f>IFERROR(ROUND(E1949/L1949,2),0)</f>
        <v>311.17</v>
      </c>
      <c r="P1949" s="12" t="s">
        <v>8290</v>
      </c>
      <c r="Q1949" t="s">
        <v>8302</v>
      </c>
      <c r="R1949" s="9">
        <f t="shared" si="95"/>
        <v>42628.22792824074</v>
      </c>
      <c r="S1949" s="9">
        <f t="shared" si="96"/>
        <v>42663.22792824074</v>
      </c>
      <c r="T1949">
        <f t="shared" si="97"/>
        <v>2016</v>
      </c>
    </row>
    <row r="1950" spans="1:20" ht="43.5" x14ac:dyDescent="0.35">
      <c r="A1950">
        <v>3915</v>
      </c>
      <c r="B1950" s="3" t="s">
        <v>3912</v>
      </c>
      <c r="C1950" s="3" t="s">
        <v>8023</v>
      </c>
      <c r="D1950" s="6">
        <v>1500</v>
      </c>
      <c r="E1950" s="8">
        <v>5</v>
      </c>
      <c r="F1950" t="s">
        <v>8220</v>
      </c>
      <c r="G1950" t="s">
        <v>8224</v>
      </c>
      <c r="H1950" t="s">
        <v>8246</v>
      </c>
      <c r="I1950" s="11">
        <v>1464824309</v>
      </c>
      <c r="J1950">
        <v>1462232309</v>
      </c>
      <c r="K1950" t="b">
        <v>0</v>
      </c>
      <c r="L1950">
        <v>1</v>
      </c>
      <c r="M1950" t="b">
        <v>0</v>
      </c>
      <c r="N1950">
        <f>ROUND(E1950/D1950*100,0)</f>
        <v>0</v>
      </c>
      <c r="O1950">
        <f>IFERROR(ROUND(E1950/L1950,2),0)</f>
        <v>5</v>
      </c>
      <c r="P1950" s="12" t="s">
        <v>8266</v>
      </c>
      <c r="Q1950" t="s">
        <v>8268</v>
      </c>
      <c r="R1950" s="9">
        <f t="shared" si="95"/>
        <v>42492.98505787037</v>
      </c>
      <c r="S1950" s="9">
        <f t="shared" si="96"/>
        <v>42522.98505787037</v>
      </c>
      <c r="T1950">
        <f t="shared" si="97"/>
        <v>2016</v>
      </c>
    </row>
    <row r="1951" spans="1:20" ht="43.5" x14ac:dyDescent="0.35">
      <c r="A1951">
        <v>4113</v>
      </c>
      <c r="B1951" s="3" t="s">
        <v>4109</v>
      </c>
      <c r="C1951" s="3" t="s">
        <v>8215</v>
      </c>
      <c r="D1951" s="6">
        <v>1500</v>
      </c>
      <c r="E1951" s="8">
        <v>3</v>
      </c>
      <c r="F1951" t="s">
        <v>8220</v>
      </c>
      <c r="G1951" t="s">
        <v>8223</v>
      </c>
      <c r="H1951" t="s">
        <v>8245</v>
      </c>
      <c r="I1951" s="11">
        <v>1452234840</v>
      </c>
      <c r="J1951">
        <v>1450619123</v>
      </c>
      <c r="K1951" t="b">
        <v>0</v>
      </c>
      <c r="L1951">
        <v>3</v>
      </c>
      <c r="M1951" t="b">
        <v>0</v>
      </c>
      <c r="N1951">
        <f>ROUND(E1951/D1951*100,0)</f>
        <v>0</v>
      </c>
      <c r="O1951">
        <f>IFERROR(ROUND(E1951/L1951,2),0)</f>
        <v>1</v>
      </c>
      <c r="P1951" s="12" t="s">
        <v>8266</v>
      </c>
      <c r="Q1951" t="s">
        <v>8268</v>
      </c>
      <c r="R1951" s="9">
        <f t="shared" si="95"/>
        <v>42358.573182870372</v>
      </c>
      <c r="S1951" s="9">
        <f t="shared" si="96"/>
        <v>42377.273611111115</v>
      </c>
      <c r="T1951">
        <f t="shared" si="97"/>
        <v>2015</v>
      </c>
    </row>
    <row r="1952" spans="1:20" ht="43.5" x14ac:dyDescent="0.3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 s="11">
        <v>1469165160</v>
      </c>
      <c r="J1952">
        <v>1467335378</v>
      </c>
      <c r="K1952" t="b">
        <v>0</v>
      </c>
      <c r="L1952">
        <v>23</v>
      </c>
      <c r="M1952" t="b">
        <v>1</v>
      </c>
      <c r="N1952">
        <f>ROUND(E1952/D1952*100,0)</f>
        <v>186</v>
      </c>
      <c r="O1952">
        <f>IFERROR(ROUND(E1952/L1952,2),0)</f>
        <v>80.87</v>
      </c>
      <c r="P1952" s="12" t="s">
        <v>8266</v>
      </c>
      <c r="Q1952" t="s">
        <v>8268</v>
      </c>
      <c r="R1952" s="9">
        <f t="shared" si="95"/>
        <v>42552.048356481479</v>
      </c>
      <c r="S1952" s="9">
        <f t="shared" si="96"/>
        <v>42573.226388888885</v>
      </c>
      <c r="T1952">
        <f t="shared" si="97"/>
        <v>2016</v>
      </c>
    </row>
    <row r="1953" spans="1:20" ht="43.5" x14ac:dyDescent="0.3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 s="11">
        <v>1358755140</v>
      </c>
      <c r="J1953">
        <v>1357187280</v>
      </c>
      <c r="K1953" t="b">
        <v>0</v>
      </c>
      <c r="L1953">
        <v>14</v>
      </c>
      <c r="M1953" t="b">
        <v>1</v>
      </c>
      <c r="N1953">
        <f>ROUND(E1953/D1953*100,0)</f>
        <v>109</v>
      </c>
      <c r="O1953">
        <f>IFERROR(ROUND(E1953/L1953,2),0)</f>
        <v>132.86000000000001</v>
      </c>
      <c r="P1953" s="12" t="s">
        <v>8293</v>
      </c>
      <c r="Q1953" t="s">
        <v>8297</v>
      </c>
      <c r="R1953" s="9">
        <f t="shared" si="95"/>
        <v>41277.186111111114</v>
      </c>
      <c r="S1953" s="9">
        <f t="shared" si="96"/>
        <v>41295.332638888889</v>
      </c>
      <c r="T1953">
        <f t="shared" si="97"/>
        <v>2013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>ROUND(E1954/D1954*100,0)</f>
        <v>186</v>
      </c>
      <c r="O1954">
        <f>IFERROR(ROUND(E1954/L1954,2),0)</f>
        <v>41.22</v>
      </c>
      <c r="P1954" s="12" t="s">
        <v>8266</v>
      </c>
      <c r="Q1954" t="s">
        <v>8268</v>
      </c>
      <c r="R1954" s="9">
        <f t="shared" si="95"/>
        <v>41861.524837962963</v>
      </c>
      <c r="S1954" s="9">
        <f t="shared" si="96"/>
        <v>41891.524837962963</v>
      </c>
      <c r="T1954">
        <f t="shared" si="97"/>
        <v>2014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>ROUND(E1955/D1955*100,0)</f>
        <v>307</v>
      </c>
      <c r="O1955">
        <f>IFERROR(ROUND(E1955/L1955,2),0)</f>
        <v>61.37</v>
      </c>
      <c r="P1955" s="12" t="s">
        <v>8293</v>
      </c>
      <c r="Q1955" t="s">
        <v>8297</v>
      </c>
      <c r="R1955" s="9">
        <f t="shared" si="95"/>
        <v>40926.047858796301</v>
      </c>
      <c r="S1955" s="9">
        <f t="shared" si="96"/>
        <v>40986.006192129629</v>
      </c>
      <c r="T1955">
        <f t="shared" si="97"/>
        <v>2012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>ROUND(E1956/D1956*100,0)</f>
        <v>117</v>
      </c>
      <c r="O1956">
        <f>IFERROR(ROUND(E1956/L1956,2),0)</f>
        <v>44.85</v>
      </c>
      <c r="P1956" s="12" t="s">
        <v>8277</v>
      </c>
      <c r="Q1956" t="s">
        <v>8278</v>
      </c>
      <c r="R1956" s="9">
        <f t="shared" si="95"/>
        <v>40761.604421296295</v>
      </c>
      <c r="S1956" s="9">
        <f t="shared" si="96"/>
        <v>40805.604421296295</v>
      </c>
      <c r="T1956">
        <f t="shared" si="97"/>
        <v>2011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>ROUND(E1957/D1957*100,0)</f>
        <v>141</v>
      </c>
      <c r="O1957">
        <f>IFERROR(ROUND(E1957/L1957,2),0)</f>
        <v>67.959999999999994</v>
      </c>
      <c r="P1957" s="12" t="s">
        <v>8266</v>
      </c>
      <c r="Q1957" t="s">
        <v>8268</v>
      </c>
      <c r="R1957" s="9">
        <f t="shared" si="95"/>
        <v>42072.576249999998</v>
      </c>
      <c r="S1957" s="9">
        <f t="shared" si="96"/>
        <v>42097.576249999998</v>
      </c>
      <c r="T1957">
        <f t="shared" si="97"/>
        <v>2015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>ROUND(E1958/D1958*100,0)</f>
        <v>122</v>
      </c>
      <c r="O1958">
        <f>IFERROR(ROUND(E1958/L1958,2),0)</f>
        <v>73.239999999999995</v>
      </c>
      <c r="P1958" s="12" t="s">
        <v>8266</v>
      </c>
      <c r="Q1958" t="s">
        <v>8268</v>
      </c>
      <c r="R1958" s="9">
        <f t="shared" si="95"/>
        <v>41912.858946759261</v>
      </c>
      <c r="S1958" s="9">
        <f t="shared" si="96"/>
        <v>41942.858946759261</v>
      </c>
      <c r="T1958">
        <f t="shared" si="97"/>
        <v>2014</v>
      </c>
    </row>
    <row r="1959" spans="1:20" ht="58" x14ac:dyDescent="0.3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 s="11">
        <v>1436705265</v>
      </c>
      <c r="J1959">
        <v>1434113265</v>
      </c>
      <c r="K1959" t="b">
        <v>1</v>
      </c>
      <c r="L1959">
        <v>30</v>
      </c>
      <c r="M1959" t="b">
        <v>1</v>
      </c>
      <c r="N1959">
        <f>ROUND(E1959/D1959*100,0)</f>
        <v>102</v>
      </c>
      <c r="O1959">
        <f>IFERROR(ROUND(E1959/L1959,2),0)</f>
        <v>61</v>
      </c>
      <c r="P1959" s="12" t="s">
        <v>8266</v>
      </c>
      <c r="Q1959" t="s">
        <v>8268</v>
      </c>
      <c r="R1959" s="9">
        <f t="shared" si="95"/>
        <v>42167.533159722225</v>
      </c>
      <c r="S1959" s="9">
        <f t="shared" si="96"/>
        <v>42197.533159722225</v>
      </c>
      <c r="T1959">
        <f t="shared" si="97"/>
        <v>2015</v>
      </c>
    </row>
    <row r="1960" spans="1:20" ht="29" x14ac:dyDescent="0.35">
      <c r="A1960">
        <v>1992</v>
      </c>
      <c r="B1960" s="3" t="s">
        <v>1993</v>
      </c>
      <c r="C1960" s="3" t="s">
        <v>6102</v>
      </c>
      <c r="D1960" s="6">
        <v>1500</v>
      </c>
      <c r="E1960" s="8">
        <v>2</v>
      </c>
      <c r="F1960" t="s">
        <v>8220</v>
      </c>
      <c r="G1960" t="s">
        <v>8223</v>
      </c>
      <c r="H1960" t="s">
        <v>8245</v>
      </c>
      <c r="I1960" s="11">
        <v>1424229991</v>
      </c>
      <c r="J1960">
        <v>1421637991</v>
      </c>
      <c r="K1960" t="b">
        <v>0</v>
      </c>
      <c r="L1960">
        <v>2</v>
      </c>
      <c r="M1960" t="b">
        <v>0</v>
      </c>
      <c r="N1960">
        <f>ROUND(E1960/D1960*100,0)</f>
        <v>0</v>
      </c>
      <c r="O1960">
        <f>IFERROR(ROUND(E1960/L1960,2),0)</f>
        <v>1</v>
      </c>
      <c r="P1960" s="12" t="s">
        <v>8282</v>
      </c>
      <c r="Q1960" t="s">
        <v>8318</v>
      </c>
      <c r="R1960" s="9">
        <f t="shared" si="95"/>
        <v>42023.143414351856</v>
      </c>
      <c r="S1960" s="9">
        <f t="shared" si="96"/>
        <v>42053.143414351856</v>
      </c>
      <c r="T1960">
        <f t="shared" si="97"/>
        <v>2015</v>
      </c>
    </row>
    <row r="1961" spans="1:20" ht="58" x14ac:dyDescent="0.35">
      <c r="A1961">
        <v>4050</v>
      </c>
      <c r="B1961" s="3" t="s">
        <v>4046</v>
      </c>
      <c r="C1961" s="3" t="s">
        <v>8154</v>
      </c>
      <c r="D1961" s="6">
        <v>1500</v>
      </c>
      <c r="E1961" s="8">
        <v>1</v>
      </c>
      <c r="F1961" t="s">
        <v>8220</v>
      </c>
      <c r="G1961" t="s">
        <v>8223</v>
      </c>
      <c r="H1961" t="s">
        <v>8245</v>
      </c>
      <c r="I1961" s="11">
        <v>1414077391</v>
      </c>
      <c r="J1961">
        <v>1411485391</v>
      </c>
      <c r="K1961" t="b">
        <v>0</v>
      </c>
      <c r="L1961">
        <v>1</v>
      </c>
      <c r="M1961" t="b">
        <v>0</v>
      </c>
      <c r="N1961">
        <f>ROUND(E1961/D1961*100,0)</f>
        <v>0</v>
      </c>
      <c r="O1961">
        <f>IFERROR(ROUND(E1961/L1961,2),0)</f>
        <v>1</v>
      </c>
      <c r="P1961" s="12" t="s">
        <v>8266</v>
      </c>
      <c r="Q1961" t="s">
        <v>8268</v>
      </c>
      <c r="R1961" s="9">
        <f t="shared" si="95"/>
        <v>41905.636469907404</v>
      </c>
      <c r="S1961" s="9">
        <f t="shared" si="96"/>
        <v>41935.636469907404</v>
      </c>
      <c r="T1961">
        <f t="shared" si="97"/>
        <v>2014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>ROUND(E1962/D1962*100,0)</f>
        <v>122</v>
      </c>
      <c r="O1962">
        <f>IFERROR(ROUND(E1962/L1962,2),0)</f>
        <v>70.23</v>
      </c>
      <c r="P1962" s="12" t="s">
        <v>8266</v>
      </c>
      <c r="Q1962" t="s">
        <v>8268</v>
      </c>
      <c r="R1962" s="9">
        <f t="shared" si="95"/>
        <v>42054.849050925928</v>
      </c>
      <c r="S1962" s="9">
        <f t="shared" si="96"/>
        <v>42084.807384259257</v>
      </c>
      <c r="T1962">
        <f t="shared" si="97"/>
        <v>2015</v>
      </c>
    </row>
    <row r="1963" spans="1:20" ht="43.5" x14ac:dyDescent="0.35">
      <c r="A1963">
        <v>176</v>
      </c>
      <c r="B1963" s="3" t="s">
        <v>178</v>
      </c>
      <c r="C1963" s="3" t="s">
        <v>4286</v>
      </c>
      <c r="D1963" s="6">
        <v>1500</v>
      </c>
      <c r="E1963" s="8">
        <v>0</v>
      </c>
      <c r="F1963" t="s">
        <v>8220</v>
      </c>
      <c r="G1963" t="s">
        <v>8223</v>
      </c>
      <c r="H1963" t="s">
        <v>8245</v>
      </c>
      <c r="I1963" s="11">
        <v>1438803999</v>
      </c>
      <c r="J1963">
        <v>1436211999</v>
      </c>
      <c r="K1963" t="b">
        <v>0</v>
      </c>
      <c r="L1963">
        <v>0</v>
      </c>
      <c r="M1963" t="b">
        <v>0</v>
      </c>
      <c r="N1963">
        <f>ROUND(E1963/D1963*100,0)</f>
        <v>0</v>
      </c>
      <c r="O1963">
        <f>IFERROR(ROUND(E1963/L1963,2),0)</f>
        <v>0</v>
      </c>
      <c r="P1963" s="12" t="s">
        <v>8290</v>
      </c>
      <c r="Q1963" t="s">
        <v>8292</v>
      </c>
      <c r="R1963" s="9">
        <f t="shared" si="95"/>
        <v>42191.824062500003</v>
      </c>
      <c r="S1963" s="9">
        <f t="shared" si="96"/>
        <v>42221.824062500003</v>
      </c>
      <c r="T1963">
        <f t="shared" si="97"/>
        <v>2015</v>
      </c>
    </row>
    <row r="1964" spans="1:20" ht="58" x14ac:dyDescent="0.35">
      <c r="A1964">
        <v>188</v>
      </c>
      <c r="B1964" s="3" t="s">
        <v>190</v>
      </c>
      <c r="C1964" s="3" t="s">
        <v>4298</v>
      </c>
      <c r="D1964" s="6">
        <v>1500</v>
      </c>
      <c r="E1964" s="8">
        <v>0</v>
      </c>
      <c r="F1964" t="s">
        <v>8220</v>
      </c>
      <c r="G1964" t="s">
        <v>8223</v>
      </c>
      <c r="H1964" t="s">
        <v>8245</v>
      </c>
      <c r="I1964" s="11">
        <v>1409891015</v>
      </c>
      <c r="J1964">
        <v>1407299015</v>
      </c>
      <c r="K1964" t="b">
        <v>0</v>
      </c>
      <c r="L1964">
        <v>0</v>
      </c>
      <c r="M1964" t="b">
        <v>0</v>
      </c>
      <c r="N1964">
        <f>ROUND(E1964/D1964*100,0)</f>
        <v>0</v>
      </c>
      <c r="O1964">
        <f>IFERROR(ROUND(E1964/L1964,2),0)</f>
        <v>0</v>
      </c>
      <c r="P1964" s="12" t="s">
        <v>8290</v>
      </c>
      <c r="Q1964" t="s">
        <v>8292</v>
      </c>
      <c r="R1964" s="9">
        <f t="shared" si="95"/>
        <v>41857.18304398148</v>
      </c>
      <c r="S1964" s="9">
        <f t="shared" si="96"/>
        <v>41887.18304398148</v>
      </c>
      <c r="T1964">
        <f t="shared" si="97"/>
        <v>2014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>ROUND(E1965/D1965*100,0)</f>
        <v>121</v>
      </c>
      <c r="O1965">
        <f>IFERROR(ROUND(E1965/L1965,2),0)</f>
        <v>140</v>
      </c>
      <c r="P1965" s="12" t="s">
        <v>8266</v>
      </c>
      <c r="Q1965" t="s">
        <v>8268</v>
      </c>
      <c r="R1965" s="9">
        <f t="shared" si="95"/>
        <v>41879.913761574076</v>
      </c>
      <c r="S1965" s="9">
        <f t="shared" si="96"/>
        <v>41894.913761574076</v>
      </c>
      <c r="T1965">
        <f t="shared" si="97"/>
        <v>2014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>ROUND(E1966/D1966*100,0)</f>
        <v>121</v>
      </c>
      <c r="O1966">
        <f>IFERROR(ROUND(E1966/L1966,2),0)</f>
        <v>38.46</v>
      </c>
      <c r="P1966" s="12" t="s">
        <v>8280</v>
      </c>
      <c r="Q1966" t="s">
        <v>8281</v>
      </c>
      <c r="R1966" s="9">
        <f t="shared" si="95"/>
        <v>40939.979618055557</v>
      </c>
      <c r="S1966" s="9">
        <f t="shared" si="96"/>
        <v>40969.979618055557</v>
      </c>
      <c r="T1966">
        <f t="shared" si="97"/>
        <v>2012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>ROUND(E1967/D1967*100,0)</f>
        <v>100</v>
      </c>
      <c r="O1967">
        <f>IFERROR(ROUND(E1967/L1967,2),0)</f>
        <v>150.41999999999999</v>
      </c>
      <c r="P1967" s="12" t="s">
        <v>8266</v>
      </c>
      <c r="Q1967" t="s">
        <v>8268</v>
      </c>
      <c r="R1967" s="9">
        <f t="shared" si="95"/>
        <v>42017.88045138889</v>
      </c>
      <c r="S1967" s="9">
        <f t="shared" si="96"/>
        <v>42044.1875</v>
      </c>
      <c r="T1967">
        <f t="shared" si="97"/>
        <v>2015</v>
      </c>
    </row>
    <row r="1968" spans="1:20" ht="58" x14ac:dyDescent="0.35">
      <c r="A1968">
        <v>477</v>
      </c>
      <c r="B1968" s="3" t="s">
        <v>478</v>
      </c>
      <c r="C1968" s="3" t="s">
        <v>4587</v>
      </c>
      <c r="D1968" s="6">
        <v>1500</v>
      </c>
      <c r="E1968" s="8">
        <v>0</v>
      </c>
      <c r="F1968" t="s">
        <v>8220</v>
      </c>
      <c r="G1968" t="s">
        <v>8223</v>
      </c>
      <c r="H1968" t="s">
        <v>8245</v>
      </c>
      <c r="I1968" s="11">
        <v>1337371334</v>
      </c>
      <c r="J1968">
        <v>1332187334</v>
      </c>
      <c r="K1968" t="b">
        <v>0</v>
      </c>
      <c r="L1968">
        <v>0</v>
      </c>
      <c r="M1968" t="b">
        <v>0</v>
      </c>
      <c r="N1968">
        <f>ROUND(E1968/D1968*100,0)</f>
        <v>0</v>
      </c>
      <c r="O1968">
        <f>IFERROR(ROUND(E1968/L1968,2),0)</f>
        <v>0</v>
      </c>
      <c r="P1968" s="12" t="s">
        <v>8290</v>
      </c>
      <c r="Q1968" t="s">
        <v>8304</v>
      </c>
      <c r="R1968" s="9">
        <f t="shared" si="95"/>
        <v>40987.83488425926</v>
      </c>
      <c r="S1968" s="9">
        <f t="shared" si="96"/>
        <v>41047.83488425926</v>
      </c>
      <c r="T1968">
        <f t="shared" si="97"/>
        <v>2012</v>
      </c>
    </row>
    <row r="1969" spans="1:20" ht="43.5" x14ac:dyDescent="0.3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 s="11">
        <v>1417101683</v>
      </c>
      <c r="J1969">
        <v>1414506083</v>
      </c>
      <c r="K1969" t="b">
        <v>0</v>
      </c>
      <c r="L1969">
        <v>31</v>
      </c>
      <c r="M1969" t="b">
        <v>1</v>
      </c>
      <c r="N1969">
        <f>ROUND(E1969/D1969*100,0)</f>
        <v>120</v>
      </c>
      <c r="O1969">
        <f>IFERROR(ROUND(E1969/L1969,2),0)</f>
        <v>58.06</v>
      </c>
      <c r="P1969" s="12" t="s">
        <v>8266</v>
      </c>
      <c r="Q1969" t="s">
        <v>8268</v>
      </c>
      <c r="R1969" s="9">
        <f t="shared" si="95"/>
        <v>41940.598182870373</v>
      </c>
      <c r="S1969" s="9">
        <f t="shared" si="96"/>
        <v>41970.639849537038</v>
      </c>
      <c r="T1969">
        <f t="shared" si="97"/>
        <v>2014</v>
      </c>
    </row>
    <row r="1970" spans="1:20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1">
        <v>1330789165</v>
      </c>
      <c r="J1970">
        <v>1328197165</v>
      </c>
      <c r="K1970" t="b">
        <v>0</v>
      </c>
      <c r="L1970">
        <v>19</v>
      </c>
      <c r="M1970" t="b">
        <v>1</v>
      </c>
      <c r="N1970">
        <f>ROUND(E1970/D1970*100,0)</f>
        <v>100</v>
      </c>
      <c r="O1970">
        <f>IFERROR(ROUND(E1970/L1970,2),0)</f>
        <v>94.74</v>
      </c>
      <c r="P1970" s="12" t="s">
        <v>8293</v>
      </c>
      <c r="Q1970" t="s">
        <v>8297</v>
      </c>
      <c r="R1970" s="9">
        <f t="shared" si="95"/>
        <v>40941.652372685188</v>
      </c>
      <c r="S1970" s="9">
        <f t="shared" si="96"/>
        <v>40971.652372685188</v>
      </c>
      <c r="T1970">
        <f t="shared" si="97"/>
        <v>2012</v>
      </c>
    </row>
    <row r="1971" spans="1:20" ht="43.5" x14ac:dyDescent="0.35">
      <c r="A1971">
        <v>914</v>
      </c>
      <c r="B1971" s="3" t="s">
        <v>915</v>
      </c>
      <c r="C1971" s="3" t="s">
        <v>5024</v>
      </c>
      <c r="D1971" s="6">
        <v>1500</v>
      </c>
      <c r="E1971" s="8">
        <v>0</v>
      </c>
      <c r="F1971" t="s">
        <v>8220</v>
      </c>
      <c r="G1971" t="s">
        <v>8223</v>
      </c>
      <c r="H1971" t="s">
        <v>8245</v>
      </c>
      <c r="I1971" s="11">
        <v>1345918747</v>
      </c>
      <c r="J1971">
        <v>1343326747</v>
      </c>
      <c r="K1971" t="b">
        <v>0</v>
      </c>
      <c r="L1971">
        <v>0</v>
      </c>
      <c r="M1971" t="b">
        <v>0</v>
      </c>
      <c r="N1971">
        <f>ROUND(E1971/D1971*100,0)</f>
        <v>0</v>
      </c>
      <c r="O1971">
        <f>IFERROR(ROUND(E1971/L1971,2),0)</f>
        <v>0</v>
      </c>
      <c r="P1971" s="12" t="s">
        <v>8293</v>
      </c>
      <c r="Q1971" t="s">
        <v>8315</v>
      </c>
      <c r="R1971" s="9">
        <f t="shared" si="95"/>
        <v>41116.763275462967</v>
      </c>
      <c r="S1971" s="9">
        <f t="shared" si="96"/>
        <v>41146.763275462967</v>
      </c>
      <c r="T1971">
        <f t="shared" si="97"/>
        <v>2012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>ROUND(E1972/D1972*100,0)</f>
        <v>119</v>
      </c>
      <c r="O1972">
        <f>IFERROR(ROUND(E1972/L1972,2),0)</f>
        <v>48.34</v>
      </c>
      <c r="P1972" s="12" t="s">
        <v>8266</v>
      </c>
      <c r="Q1972" t="s">
        <v>8268</v>
      </c>
      <c r="R1972" s="9">
        <f t="shared" si="95"/>
        <v>41807.690081018518</v>
      </c>
      <c r="S1972" s="9">
        <f t="shared" si="96"/>
        <v>41837.690081018518</v>
      </c>
      <c r="T1972">
        <f t="shared" si="97"/>
        <v>2014</v>
      </c>
    </row>
    <row r="1973" spans="1:20" ht="43.5" x14ac:dyDescent="0.35">
      <c r="A1973">
        <v>1442</v>
      </c>
      <c r="B1973" s="3" t="s">
        <v>1443</v>
      </c>
      <c r="C1973" s="3" t="s">
        <v>5552</v>
      </c>
      <c r="D1973" s="6">
        <v>1500</v>
      </c>
      <c r="E1973" s="8">
        <v>0</v>
      </c>
      <c r="F1973" t="s">
        <v>8220</v>
      </c>
      <c r="G1973" t="s">
        <v>8223</v>
      </c>
      <c r="H1973" t="s">
        <v>8245</v>
      </c>
      <c r="I1973" s="11">
        <v>1464190158</v>
      </c>
      <c r="J1973">
        <v>1461598158</v>
      </c>
      <c r="K1973" t="b">
        <v>0</v>
      </c>
      <c r="L1973">
        <v>0</v>
      </c>
      <c r="M1973" t="b">
        <v>0</v>
      </c>
      <c r="N1973">
        <f>ROUND(E1973/D1973*100,0)</f>
        <v>0</v>
      </c>
      <c r="O1973">
        <f>IFERROR(ROUND(E1973/L1973,2),0)</f>
        <v>0</v>
      </c>
      <c r="P1973" s="12" t="s">
        <v>8280</v>
      </c>
      <c r="Q1973" t="s">
        <v>8313</v>
      </c>
      <c r="R1973" s="9">
        <f t="shared" si="95"/>
        <v>42485.64534722222</v>
      </c>
      <c r="S1973" s="9">
        <f t="shared" si="96"/>
        <v>42515.64534722222</v>
      </c>
      <c r="T1973">
        <f t="shared" si="97"/>
        <v>2016</v>
      </c>
    </row>
    <row r="1974" spans="1:20" ht="29" x14ac:dyDescent="0.3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 s="11">
        <v>1396054800</v>
      </c>
      <c r="J1974">
        <v>1393034470</v>
      </c>
      <c r="K1974" t="b">
        <v>1</v>
      </c>
      <c r="L1974">
        <v>41</v>
      </c>
      <c r="M1974" t="b">
        <v>1</v>
      </c>
      <c r="N1974">
        <f>ROUND(E1974/D1974*100,0)</f>
        <v>119</v>
      </c>
      <c r="O1974">
        <f>IFERROR(ROUND(E1974/L1974,2),0)</f>
        <v>43.54</v>
      </c>
      <c r="P1974" s="12" t="s">
        <v>8293</v>
      </c>
      <c r="Q1974" t="s">
        <v>8297</v>
      </c>
      <c r="R1974" s="9">
        <f t="shared" si="95"/>
        <v>41692.084143518521</v>
      </c>
      <c r="S1974" s="9">
        <f t="shared" si="96"/>
        <v>41727.041666666664</v>
      </c>
      <c r="T1974">
        <f t="shared" si="97"/>
        <v>2014</v>
      </c>
    </row>
    <row r="1975" spans="1:20" ht="58" x14ac:dyDescent="0.3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 s="11">
        <v>1407034796</v>
      </c>
      <c r="J1975">
        <v>1401850796</v>
      </c>
      <c r="K1975" t="b">
        <v>0</v>
      </c>
      <c r="L1975">
        <v>15</v>
      </c>
      <c r="M1975" t="b">
        <v>0</v>
      </c>
      <c r="N1975">
        <f>ROUND(E1975/D1975*100,0)</f>
        <v>5</v>
      </c>
      <c r="O1975">
        <f>IFERROR(ROUND(E1975/L1975,2),0)</f>
        <v>119</v>
      </c>
      <c r="P1975" s="12" t="s">
        <v>8290</v>
      </c>
      <c r="Q1975" t="s">
        <v>8302</v>
      </c>
      <c r="R1975" s="9">
        <f t="shared" si="95"/>
        <v>41794.124953703707</v>
      </c>
      <c r="S1975" s="9">
        <f t="shared" si="96"/>
        <v>41854.124953703707</v>
      </c>
      <c r="T1975">
        <f t="shared" si="97"/>
        <v>2014</v>
      </c>
    </row>
    <row r="1976" spans="1:20" ht="43.5" x14ac:dyDescent="0.35">
      <c r="A1976">
        <v>1496</v>
      </c>
      <c r="B1976" s="3" t="s">
        <v>1497</v>
      </c>
      <c r="C1976" s="3" t="s">
        <v>5606</v>
      </c>
      <c r="D1976" s="6">
        <v>1500</v>
      </c>
      <c r="E1976" s="8">
        <v>0</v>
      </c>
      <c r="F1976" t="s">
        <v>8220</v>
      </c>
      <c r="G1976" t="s">
        <v>8223</v>
      </c>
      <c r="H1976" t="s">
        <v>8245</v>
      </c>
      <c r="I1976" s="11">
        <v>1410866659</v>
      </c>
      <c r="J1976">
        <v>1405682659</v>
      </c>
      <c r="K1976" t="b">
        <v>0</v>
      </c>
      <c r="L1976">
        <v>0</v>
      </c>
      <c r="M1976" t="b">
        <v>0</v>
      </c>
      <c r="N1976">
        <f>ROUND(E1976/D1976*100,0)</f>
        <v>0</v>
      </c>
      <c r="O1976">
        <f>IFERROR(ROUND(E1976/L1976,2),0)</f>
        <v>0</v>
      </c>
      <c r="P1976" s="12" t="s">
        <v>8280</v>
      </c>
      <c r="Q1976" t="s">
        <v>8317</v>
      </c>
      <c r="R1976" s="9">
        <f t="shared" si="95"/>
        <v>41838.475219907406</v>
      </c>
      <c r="S1976" s="9">
        <f t="shared" si="96"/>
        <v>41898.475219907406</v>
      </c>
      <c r="T1976">
        <f t="shared" si="97"/>
        <v>2014</v>
      </c>
    </row>
    <row r="1977" spans="1:20" ht="43.5" x14ac:dyDescent="0.3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 s="11">
        <v>1391718671</v>
      </c>
      <c r="J1977">
        <v>1390509071</v>
      </c>
      <c r="K1977" t="b">
        <v>0</v>
      </c>
      <c r="L1977">
        <v>49</v>
      </c>
      <c r="M1977" t="b">
        <v>1</v>
      </c>
      <c r="N1977">
        <f>ROUND(E1977/D1977*100,0)</f>
        <v>118</v>
      </c>
      <c r="O1977">
        <f>IFERROR(ROUND(E1977/L1977,2),0)</f>
        <v>36.24</v>
      </c>
      <c r="P1977" s="12" t="s">
        <v>8293</v>
      </c>
      <c r="Q1977" t="s">
        <v>8303</v>
      </c>
      <c r="R1977" s="9">
        <f t="shared" si="95"/>
        <v>41662.854988425926</v>
      </c>
      <c r="S1977" s="9">
        <f t="shared" si="96"/>
        <v>41676.854988425926</v>
      </c>
      <c r="T1977">
        <f t="shared" si="97"/>
        <v>2014</v>
      </c>
    </row>
    <row r="1978" spans="1:20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1">
        <v>1387835654</v>
      </c>
      <c r="J1978">
        <v>1386626054</v>
      </c>
      <c r="K1978" t="b">
        <v>1</v>
      </c>
      <c r="L1978">
        <v>50</v>
      </c>
      <c r="M1978" t="b">
        <v>1</v>
      </c>
      <c r="N1978">
        <f>ROUND(E1978/D1978*100,0)</f>
        <v>101</v>
      </c>
      <c r="O1978">
        <f>IFERROR(ROUND(E1978/L1978,2),0)</f>
        <v>35.520000000000003</v>
      </c>
      <c r="P1978" s="12" t="s">
        <v>8277</v>
      </c>
      <c r="Q1978" t="s">
        <v>8284</v>
      </c>
      <c r="R1978" s="9">
        <f t="shared" si="95"/>
        <v>41617.912662037037</v>
      </c>
      <c r="S1978" s="9">
        <f t="shared" si="96"/>
        <v>41631.912662037037</v>
      </c>
      <c r="T1978">
        <f t="shared" si="97"/>
        <v>2013</v>
      </c>
    </row>
    <row r="1979" spans="1:20" ht="29" x14ac:dyDescent="0.35">
      <c r="A1979">
        <v>1586</v>
      </c>
      <c r="B1979" s="3" t="s">
        <v>1587</v>
      </c>
      <c r="C1979" s="3" t="s">
        <v>5696</v>
      </c>
      <c r="D1979" s="6">
        <v>1500</v>
      </c>
      <c r="E1979" s="8">
        <v>0</v>
      </c>
      <c r="F1979" t="s">
        <v>8220</v>
      </c>
      <c r="G1979" t="s">
        <v>8223</v>
      </c>
      <c r="H1979" t="s">
        <v>8245</v>
      </c>
      <c r="I1979" s="11">
        <v>1428197422</v>
      </c>
      <c r="J1979">
        <v>1425609022</v>
      </c>
      <c r="K1979" t="b">
        <v>0</v>
      </c>
      <c r="L1979">
        <v>0</v>
      </c>
      <c r="M1979" t="b">
        <v>0</v>
      </c>
      <c r="N1979">
        <f>ROUND(E1979/D1979*100,0)</f>
        <v>0</v>
      </c>
      <c r="O1979">
        <f>IFERROR(ROUND(E1979/L1979,2),0)</f>
        <v>0</v>
      </c>
      <c r="P1979" s="12" t="s">
        <v>8282</v>
      </c>
      <c r="Q1979" t="s">
        <v>8316</v>
      </c>
      <c r="R1979" s="9">
        <f t="shared" si="95"/>
        <v>42069.104421296302</v>
      </c>
      <c r="S1979" s="9">
        <f t="shared" si="96"/>
        <v>42099.062754629631</v>
      </c>
      <c r="T1979">
        <f t="shared" si="97"/>
        <v>2015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>ROUND(E1980/D1980*100,0)</f>
        <v>118</v>
      </c>
      <c r="O1980">
        <f>IFERROR(ROUND(E1980/L1980,2),0)</f>
        <v>443.75</v>
      </c>
      <c r="P1980" s="12" t="s">
        <v>8293</v>
      </c>
      <c r="Q1980" t="s">
        <v>8297</v>
      </c>
      <c r="R1980" s="9">
        <f t="shared" si="95"/>
        <v>40796.001261574071</v>
      </c>
      <c r="S1980" s="9">
        <f t="shared" si="96"/>
        <v>40849.333333333336</v>
      </c>
      <c r="T1980">
        <f t="shared" si="97"/>
        <v>2011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>ROUND(E1981/D1981*100,0)</f>
        <v>148</v>
      </c>
      <c r="O1981">
        <f>IFERROR(ROUND(E1981/L1981,2),0)</f>
        <v>50.66</v>
      </c>
      <c r="P1981" s="12" t="s">
        <v>8293</v>
      </c>
      <c r="Q1981" t="s">
        <v>8294</v>
      </c>
      <c r="R1981" s="9">
        <f t="shared" si="95"/>
        <v>42290.059594907405</v>
      </c>
      <c r="S1981" s="9">
        <f t="shared" si="96"/>
        <v>42304.207638888889</v>
      </c>
      <c r="T1981">
        <f t="shared" si="97"/>
        <v>2015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>ROUND(E1982/D1982*100,0)</f>
        <v>44</v>
      </c>
      <c r="O1982">
        <f>IFERROR(ROUND(E1982/L1982,2),0)</f>
        <v>253.14</v>
      </c>
      <c r="P1982" s="12" t="s">
        <v>8293</v>
      </c>
      <c r="Q1982" t="s">
        <v>8296</v>
      </c>
      <c r="R1982" s="9">
        <f t="shared" si="95"/>
        <v>42804.534652777773</v>
      </c>
      <c r="S1982" s="9">
        <f t="shared" si="96"/>
        <v>42834.492986111116</v>
      </c>
      <c r="T1982">
        <f t="shared" si="97"/>
        <v>2017</v>
      </c>
    </row>
    <row r="1983" spans="1:20" ht="29" x14ac:dyDescent="0.35">
      <c r="A1983">
        <v>1766</v>
      </c>
      <c r="B1983" s="3" t="s">
        <v>1767</v>
      </c>
      <c r="C1983" s="3" t="s">
        <v>5876</v>
      </c>
      <c r="D1983" s="6">
        <v>1500</v>
      </c>
      <c r="E1983" s="8">
        <v>0</v>
      </c>
      <c r="F1983" t="s">
        <v>8220</v>
      </c>
      <c r="G1983" t="s">
        <v>8225</v>
      </c>
      <c r="H1983" t="s">
        <v>8247</v>
      </c>
      <c r="I1983" s="11">
        <v>1408999088</v>
      </c>
      <c r="J1983">
        <v>1407184688</v>
      </c>
      <c r="K1983" t="b">
        <v>1</v>
      </c>
      <c r="L1983">
        <v>0</v>
      </c>
      <c r="M1983" t="b">
        <v>0</v>
      </c>
      <c r="N1983">
        <f>ROUND(E1983/D1983*100,0)</f>
        <v>0</v>
      </c>
      <c r="O1983">
        <f>IFERROR(ROUND(E1983/L1983,2),0)</f>
        <v>0</v>
      </c>
      <c r="P1983" s="12" t="s">
        <v>8282</v>
      </c>
      <c r="Q1983" t="s">
        <v>8283</v>
      </c>
      <c r="R1983" s="9">
        <f t="shared" si="95"/>
        <v>41855.859814814816</v>
      </c>
      <c r="S1983" s="9">
        <f t="shared" si="96"/>
        <v>41876.859814814816</v>
      </c>
      <c r="T1983">
        <f t="shared" si="97"/>
        <v>2014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>ROUND(E1984/D1984*100,0)</f>
        <v>118</v>
      </c>
      <c r="O1984">
        <f>IFERROR(ROUND(E1984/L1984,2),0)</f>
        <v>67.92</v>
      </c>
      <c r="P1984" s="12" t="s">
        <v>8266</v>
      </c>
      <c r="Q1984" t="s">
        <v>8268</v>
      </c>
      <c r="R1984" s="9">
        <f t="shared" si="95"/>
        <v>42690.334317129629</v>
      </c>
      <c r="S1984" s="9">
        <f t="shared" si="96"/>
        <v>42721.333333333328</v>
      </c>
      <c r="T1984">
        <f t="shared" si="97"/>
        <v>2016</v>
      </c>
    </row>
    <row r="1985" spans="1:20" ht="43.5" x14ac:dyDescent="0.35">
      <c r="A1985">
        <v>2842</v>
      </c>
      <c r="B1985" s="3" t="s">
        <v>2842</v>
      </c>
      <c r="C1985" s="3" t="s">
        <v>6952</v>
      </c>
      <c r="D1985" s="6">
        <v>1500</v>
      </c>
      <c r="E1985" s="8">
        <v>0</v>
      </c>
      <c r="F1985" t="s">
        <v>8220</v>
      </c>
      <c r="G1985" t="s">
        <v>8224</v>
      </c>
      <c r="H1985" t="s">
        <v>8246</v>
      </c>
      <c r="I1985" s="11">
        <v>1403348400</v>
      </c>
      <c r="J1985">
        <v>1401058295</v>
      </c>
      <c r="K1985" t="b">
        <v>0</v>
      </c>
      <c r="L1985">
        <v>0</v>
      </c>
      <c r="M1985" t="b">
        <v>0</v>
      </c>
      <c r="N1985">
        <f>ROUND(E1985/D1985*100,0)</f>
        <v>0</v>
      </c>
      <c r="O1985">
        <f>IFERROR(ROUND(E1985/L1985,2),0)</f>
        <v>0</v>
      </c>
      <c r="P1985" s="12" t="s">
        <v>8266</v>
      </c>
      <c r="Q1985" t="s">
        <v>8268</v>
      </c>
      <c r="R1985" s="9">
        <f t="shared" si="95"/>
        <v>41784.952488425923</v>
      </c>
      <c r="S1985" s="9">
        <f t="shared" si="96"/>
        <v>41811.458333333336</v>
      </c>
      <c r="T1985">
        <f t="shared" si="97"/>
        <v>2014</v>
      </c>
    </row>
    <row r="1986" spans="1:20" ht="43.5" x14ac:dyDescent="0.35">
      <c r="A1986">
        <v>3733</v>
      </c>
      <c r="B1986" s="3" t="s">
        <v>3730</v>
      </c>
      <c r="C1986" s="3" t="s">
        <v>7843</v>
      </c>
      <c r="D1986" s="6">
        <v>1500</v>
      </c>
      <c r="E1986" s="8">
        <v>0</v>
      </c>
      <c r="F1986" t="s">
        <v>8220</v>
      </c>
      <c r="G1986" t="s">
        <v>8223</v>
      </c>
      <c r="H1986" t="s">
        <v>8245</v>
      </c>
      <c r="I1986" s="11">
        <v>1429396200</v>
      </c>
      <c r="J1986">
        <v>1428539708</v>
      </c>
      <c r="K1986" t="b">
        <v>0</v>
      </c>
      <c r="L1986">
        <v>0</v>
      </c>
      <c r="M1986" t="b">
        <v>0</v>
      </c>
      <c r="N1986">
        <f>ROUND(E1986/D1986*100,0)</f>
        <v>0</v>
      </c>
      <c r="O1986">
        <f>IFERROR(ROUND(E1986/L1986,2),0)</f>
        <v>0</v>
      </c>
      <c r="P1986" s="12" t="s">
        <v>8266</v>
      </c>
      <c r="Q1986" t="s">
        <v>8268</v>
      </c>
      <c r="R1986" s="9">
        <f t="shared" si="95"/>
        <v>42103.024398148147</v>
      </c>
      <c r="S1986" s="9">
        <f t="shared" si="96"/>
        <v>42112.9375</v>
      </c>
      <c r="T1986">
        <f t="shared" si="97"/>
        <v>2015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>ROUND(E1987/D1987*100,0)</f>
        <v>293</v>
      </c>
      <c r="O1987">
        <f>IFERROR(ROUND(E1987/L1987,2),0)</f>
        <v>73.13</v>
      </c>
      <c r="P1987" s="12" t="s">
        <v>8293</v>
      </c>
      <c r="Q1987" t="s">
        <v>8295</v>
      </c>
      <c r="R1987" s="9">
        <f t="shared" ref="R1987:R2050" si="98">(((J1987/60)/60)/24)+DATE(1970,1,1)</f>
        <v>41646.792222222226</v>
      </c>
      <c r="S1987" s="9">
        <f t="shared" ref="S1987:S2050" si="99">(((I1987/60)/60)/24)+DATE(1970,1,1)</f>
        <v>41676.792222222226</v>
      </c>
      <c r="T1987">
        <f t="shared" si="97"/>
        <v>2014</v>
      </c>
    </row>
    <row r="1988" spans="1:20" ht="29" x14ac:dyDescent="0.35">
      <c r="A1988">
        <v>3791</v>
      </c>
      <c r="B1988" s="3" t="s">
        <v>3788</v>
      </c>
      <c r="C1988" s="3" t="s">
        <v>7901</v>
      </c>
      <c r="D1988" s="6">
        <v>1500</v>
      </c>
      <c r="E1988" s="8">
        <v>0</v>
      </c>
      <c r="F1988" t="s">
        <v>8220</v>
      </c>
      <c r="G1988" t="s">
        <v>8223</v>
      </c>
      <c r="H1988" t="s">
        <v>8245</v>
      </c>
      <c r="I1988" s="11">
        <v>1404664592</v>
      </c>
      <c r="J1988">
        <v>1399480592</v>
      </c>
      <c r="K1988" t="b">
        <v>0</v>
      </c>
      <c r="L1988">
        <v>0</v>
      </c>
      <c r="M1988" t="b">
        <v>0</v>
      </c>
      <c r="N1988">
        <f>ROUND(E1988/D1988*100,0)</f>
        <v>0</v>
      </c>
      <c r="O1988">
        <f>IFERROR(ROUND(E1988/L1988,2),0)</f>
        <v>0</v>
      </c>
      <c r="P1988" s="12" t="s">
        <v>8266</v>
      </c>
      <c r="Q1988" t="s">
        <v>8269</v>
      </c>
      <c r="R1988" s="9">
        <f t="shared" si="98"/>
        <v>41766.692037037035</v>
      </c>
      <c r="S1988" s="9">
        <f t="shared" si="99"/>
        <v>41826.692037037035</v>
      </c>
      <c r="T1988">
        <f t="shared" si="97"/>
        <v>2014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>ROUND(E1989/D1989*100,0)</f>
        <v>250</v>
      </c>
      <c r="O1989">
        <f>IFERROR(ROUND(E1989/L1989,2),0)</f>
        <v>67.31</v>
      </c>
      <c r="P1989" s="12" t="s">
        <v>8293</v>
      </c>
      <c r="Q1989" t="s">
        <v>8297</v>
      </c>
      <c r="R1989" s="9">
        <f t="shared" si="98"/>
        <v>42565.009097222224</v>
      </c>
      <c r="S1989" s="9">
        <f t="shared" si="99"/>
        <v>42572.009097222224</v>
      </c>
      <c r="T1989">
        <f t="shared" si="97"/>
        <v>2016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>ROUND(E1990/D1990*100,0)</f>
        <v>2</v>
      </c>
      <c r="O1990">
        <f>IFERROR(ROUND(E1990/L1990,2),0)</f>
        <v>116.53</v>
      </c>
      <c r="P1990" s="12" t="s">
        <v>8277</v>
      </c>
      <c r="Q1990" t="s">
        <v>8279</v>
      </c>
      <c r="R1990" s="9">
        <f t="shared" si="98"/>
        <v>42612.642754629633</v>
      </c>
      <c r="S1990" s="9">
        <f t="shared" si="99"/>
        <v>42657.642754629633</v>
      </c>
      <c r="T1990">
        <f t="shared" si="97"/>
        <v>2016</v>
      </c>
    </row>
    <row r="1991" spans="1:20" ht="58" x14ac:dyDescent="0.35">
      <c r="A1991">
        <v>3903</v>
      </c>
      <c r="B1991" s="3" t="s">
        <v>3900</v>
      </c>
      <c r="C1991" s="3" t="s">
        <v>8011</v>
      </c>
      <c r="D1991" s="6">
        <v>1500</v>
      </c>
      <c r="E1991" s="8">
        <v>0</v>
      </c>
      <c r="F1991" t="s">
        <v>8220</v>
      </c>
      <c r="G1991" t="s">
        <v>8223</v>
      </c>
      <c r="H1991" t="s">
        <v>8245</v>
      </c>
      <c r="I1991" s="11">
        <v>1439581080</v>
      </c>
      <c r="J1991">
        <v>1435709765</v>
      </c>
      <c r="K1991" t="b">
        <v>0</v>
      </c>
      <c r="L1991">
        <v>0</v>
      </c>
      <c r="M1991" t="b">
        <v>0</v>
      </c>
      <c r="N1991">
        <f>ROUND(E1991/D1991*100,0)</f>
        <v>0</v>
      </c>
      <c r="O1991">
        <f>IFERROR(ROUND(E1991/L1991,2),0)</f>
        <v>0</v>
      </c>
      <c r="P1991" s="12" t="s">
        <v>8266</v>
      </c>
      <c r="Q1991" t="s">
        <v>8268</v>
      </c>
      <c r="R1991" s="9">
        <f t="shared" si="98"/>
        <v>42186.01116898148</v>
      </c>
      <c r="S1991" s="9">
        <f t="shared" si="99"/>
        <v>42230.818055555559</v>
      </c>
      <c r="T1991">
        <f t="shared" si="97"/>
        <v>2015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>ROUND(E1992/D1992*100,0)</f>
        <v>11</v>
      </c>
      <c r="O1992">
        <f>IFERROR(ROUND(E1992/L1992,2),0)</f>
        <v>217.38</v>
      </c>
      <c r="P1992" s="12" t="s">
        <v>8266</v>
      </c>
      <c r="Q1992" t="s">
        <v>8267</v>
      </c>
      <c r="R1992" s="9">
        <f t="shared" si="98"/>
        <v>42773.916180555556</v>
      </c>
      <c r="S1992" s="9">
        <f t="shared" si="99"/>
        <v>42818.874513888892</v>
      </c>
      <c r="T1992">
        <f t="shared" si="97"/>
        <v>2017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>ROUND(E1993/D1993*100,0)</f>
        <v>144</v>
      </c>
      <c r="O1993">
        <f>IFERROR(ROUND(E1993/L1993,2),0)</f>
        <v>22.74</v>
      </c>
      <c r="P1993" s="12" t="s">
        <v>8293</v>
      </c>
      <c r="Q1993" t="s">
        <v>8301</v>
      </c>
      <c r="R1993" s="9">
        <f t="shared" si="98"/>
        <v>42079.745578703703</v>
      </c>
      <c r="S1993" s="9">
        <f t="shared" si="99"/>
        <v>42109.957638888889</v>
      </c>
      <c r="T1993">
        <f t="shared" si="97"/>
        <v>2015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>ROUND(E1994/D1994*100,0)</f>
        <v>115</v>
      </c>
      <c r="O1994">
        <f>IFERROR(ROUND(E1994/L1994,2),0)</f>
        <v>50.59</v>
      </c>
      <c r="P1994" s="12" t="s">
        <v>8290</v>
      </c>
      <c r="Q1994" t="s">
        <v>8308</v>
      </c>
      <c r="R1994" s="9">
        <f t="shared" si="98"/>
        <v>40324.662511574075</v>
      </c>
      <c r="S1994" s="9">
        <f t="shared" si="99"/>
        <v>40391.125</v>
      </c>
      <c r="T1994">
        <f t="shared" si="97"/>
        <v>2010</v>
      </c>
    </row>
    <row r="1995" spans="1:20" ht="43.5" x14ac:dyDescent="0.35">
      <c r="A1995">
        <v>4091</v>
      </c>
      <c r="B1995" s="3" t="s">
        <v>4087</v>
      </c>
      <c r="C1995" s="3" t="s">
        <v>8194</v>
      </c>
      <c r="D1995" s="6">
        <v>1600</v>
      </c>
      <c r="E1995" s="8">
        <v>204</v>
      </c>
      <c r="F1995" t="s">
        <v>8220</v>
      </c>
      <c r="G1995" t="s">
        <v>8223</v>
      </c>
      <c r="H1995" t="s">
        <v>8245</v>
      </c>
      <c r="I1995" s="11">
        <v>1421410151</v>
      </c>
      <c r="J1995">
        <v>1418818151</v>
      </c>
      <c r="K1995" t="b">
        <v>0</v>
      </c>
      <c r="L1995">
        <v>8</v>
      </c>
      <c r="M1995" t="b">
        <v>0</v>
      </c>
      <c r="N1995">
        <f>ROUND(E1995/D1995*100,0)</f>
        <v>13</v>
      </c>
      <c r="O1995">
        <f>IFERROR(ROUND(E1995/L1995,2),0)</f>
        <v>25.5</v>
      </c>
      <c r="P1995" s="12" t="s">
        <v>8266</v>
      </c>
      <c r="Q1995" t="s">
        <v>8268</v>
      </c>
      <c r="R1995" s="9">
        <f t="shared" si="98"/>
        <v>41990.506377314814</v>
      </c>
      <c r="S1995" s="9">
        <f t="shared" si="99"/>
        <v>42020.506377314814</v>
      </c>
      <c r="T1995">
        <f t="shared" si="97"/>
        <v>2014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>ROUND(E1996/D1996*100,0)</f>
        <v>114</v>
      </c>
      <c r="O1996">
        <f>IFERROR(ROUND(E1996/L1996,2),0)</f>
        <v>74.349999999999994</v>
      </c>
      <c r="P1996" s="12" t="s">
        <v>8266</v>
      </c>
      <c r="Q1996" t="s">
        <v>8268</v>
      </c>
      <c r="R1996" s="9">
        <f t="shared" si="98"/>
        <v>42192.591944444444</v>
      </c>
      <c r="S1996" s="9">
        <f t="shared" si="99"/>
        <v>42223.708333333328</v>
      </c>
      <c r="T1996">
        <f t="shared" si="97"/>
        <v>2015</v>
      </c>
    </row>
    <row r="1997" spans="1:20" ht="29" x14ac:dyDescent="0.3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 s="11">
        <v>1447079520</v>
      </c>
      <c r="J1997">
        <v>1443449265</v>
      </c>
      <c r="K1997" t="b">
        <v>0</v>
      </c>
      <c r="L1997">
        <v>28</v>
      </c>
      <c r="M1997" t="b">
        <v>1</v>
      </c>
      <c r="N1997">
        <f>ROUND(E1997/D1997*100,0)</f>
        <v>171</v>
      </c>
      <c r="O1997">
        <f>IFERROR(ROUND(E1997/L1997,2),0)</f>
        <v>60.96</v>
      </c>
      <c r="P1997" s="12" t="s">
        <v>8277</v>
      </c>
      <c r="Q1997" t="s">
        <v>8305</v>
      </c>
      <c r="R1997" s="9">
        <f t="shared" si="98"/>
        <v>42275.588715277772</v>
      </c>
      <c r="S1997" s="9">
        <f t="shared" si="99"/>
        <v>42317.60555555555</v>
      </c>
      <c r="T1997">
        <f t="shared" si="97"/>
        <v>2015</v>
      </c>
    </row>
    <row r="1998" spans="1:20" ht="43.5" x14ac:dyDescent="0.35">
      <c r="A1998">
        <v>3896</v>
      </c>
      <c r="B1998" s="3" t="s">
        <v>3893</v>
      </c>
      <c r="C1998" s="3" t="s">
        <v>8004</v>
      </c>
      <c r="D1998" s="6">
        <v>1600</v>
      </c>
      <c r="E1998" s="8">
        <v>170</v>
      </c>
      <c r="F1998" t="s">
        <v>8220</v>
      </c>
      <c r="G1998" t="s">
        <v>8223</v>
      </c>
      <c r="H1998" t="s">
        <v>8245</v>
      </c>
      <c r="I1998" s="11">
        <v>1402979778</v>
      </c>
      <c r="J1998">
        <v>1401770178</v>
      </c>
      <c r="K1998" t="b">
        <v>0</v>
      </c>
      <c r="L1998">
        <v>4</v>
      </c>
      <c r="M1998" t="b">
        <v>0</v>
      </c>
      <c r="N1998">
        <f>ROUND(E1998/D1998*100,0)</f>
        <v>11</v>
      </c>
      <c r="O1998">
        <f>IFERROR(ROUND(E1998/L1998,2),0)</f>
        <v>42.5</v>
      </c>
      <c r="P1998" s="12" t="s">
        <v>8266</v>
      </c>
      <c r="Q1998" t="s">
        <v>8268</v>
      </c>
      <c r="R1998" s="9">
        <f t="shared" si="98"/>
        <v>41793.191875000004</v>
      </c>
      <c r="S1998" s="9">
        <f t="shared" si="99"/>
        <v>41807.191875000004</v>
      </c>
      <c r="T1998">
        <f t="shared" si="97"/>
        <v>2014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>ROUND(E1999/D1999*100,0)</f>
        <v>4</v>
      </c>
      <c r="O1999">
        <f>IFERROR(ROUND(E1999/L1999,2),0)</f>
        <v>41.59</v>
      </c>
      <c r="P1999" s="12" t="s">
        <v>8277</v>
      </c>
      <c r="Q1999" t="s">
        <v>8279</v>
      </c>
      <c r="R1999" s="9">
        <f t="shared" si="98"/>
        <v>42123.678645833337</v>
      </c>
      <c r="S1999" s="9">
        <f t="shared" si="99"/>
        <v>42153.678645833337</v>
      </c>
      <c r="T1999">
        <f t="shared" si="97"/>
        <v>2015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>ROUND(E2000/D2000*100,0)</f>
        <v>100</v>
      </c>
      <c r="O2000">
        <f>IFERROR(ROUND(E2000/L2000,2),0)</f>
        <v>37.78</v>
      </c>
      <c r="P2000" s="12" t="s">
        <v>8266</v>
      </c>
      <c r="Q2000" t="s">
        <v>8268</v>
      </c>
      <c r="R2000" s="9">
        <f t="shared" si="98"/>
        <v>41894.91375</v>
      </c>
      <c r="S2000" s="9">
        <f t="shared" si="99"/>
        <v>41938.029861111114</v>
      </c>
      <c r="T2000">
        <f t="shared" si="97"/>
        <v>2014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>ROUND(E2001/D2001*100,0)</f>
        <v>131</v>
      </c>
      <c r="O2001">
        <f>IFERROR(ROUND(E2001/L2001,2),0)</f>
        <v>65.38</v>
      </c>
      <c r="P2001" s="12" t="s">
        <v>8290</v>
      </c>
      <c r="Q2001" t="s">
        <v>8308</v>
      </c>
      <c r="R2001" s="9">
        <f t="shared" si="98"/>
        <v>41557.949687500004</v>
      </c>
      <c r="S2001" s="9">
        <f t="shared" si="99"/>
        <v>41592.249305555553</v>
      </c>
      <c r="T2001">
        <f t="shared" si="97"/>
        <v>2013</v>
      </c>
    </row>
    <row r="2002" spans="1:20" ht="43.5" x14ac:dyDescent="0.35">
      <c r="A2002">
        <v>1985</v>
      </c>
      <c r="B2002" s="3" t="s">
        <v>1986</v>
      </c>
      <c r="C2002" s="3" t="s">
        <v>6095</v>
      </c>
      <c r="D2002" s="6">
        <v>1600</v>
      </c>
      <c r="E2002" s="8">
        <v>51</v>
      </c>
      <c r="F2002" t="s">
        <v>8220</v>
      </c>
      <c r="G2002" t="s">
        <v>8224</v>
      </c>
      <c r="H2002" t="s">
        <v>8246</v>
      </c>
      <c r="I2002" s="11">
        <v>1470178800</v>
      </c>
      <c r="J2002">
        <v>1467650771</v>
      </c>
      <c r="K2002" t="b">
        <v>0</v>
      </c>
      <c r="L2002">
        <v>4</v>
      </c>
      <c r="M2002" t="b">
        <v>0</v>
      </c>
      <c r="N2002">
        <f>ROUND(E2002/D2002*100,0)</f>
        <v>3</v>
      </c>
      <c r="O2002">
        <f>IFERROR(ROUND(E2002/L2002,2),0)</f>
        <v>12.75</v>
      </c>
      <c r="P2002" s="12" t="s">
        <v>8282</v>
      </c>
      <c r="Q2002" t="s">
        <v>8318</v>
      </c>
      <c r="R2002" s="9">
        <f t="shared" si="98"/>
        <v>42555.698738425926</v>
      </c>
      <c r="S2002" s="9">
        <f t="shared" si="99"/>
        <v>42584.958333333328</v>
      </c>
      <c r="T2002">
        <f t="shared" si="97"/>
        <v>2016</v>
      </c>
    </row>
    <row r="2003" spans="1:20" ht="43.5" x14ac:dyDescent="0.35">
      <c r="A2003">
        <v>3990</v>
      </c>
      <c r="B2003" s="3" t="s">
        <v>3986</v>
      </c>
      <c r="C2003" s="3" t="s">
        <v>8096</v>
      </c>
      <c r="D2003" s="6">
        <v>1650</v>
      </c>
      <c r="E2003" s="8">
        <v>69</v>
      </c>
      <c r="F2003" t="s">
        <v>8220</v>
      </c>
      <c r="G2003" t="s">
        <v>8224</v>
      </c>
      <c r="H2003" t="s">
        <v>8246</v>
      </c>
      <c r="I2003" s="11">
        <v>1456934893</v>
      </c>
      <c r="J2003">
        <v>1454342893</v>
      </c>
      <c r="K2003" t="b">
        <v>0</v>
      </c>
      <c r="L2003">
        <v>3</v>
      </c>
      <c r="M2003" t="b">
        <v>0</v>
      </c>
      <c r="N2003">
        <f>ROUND(E2003/D2003*100,0)</f>
        <v>4</v>
      </c>
      <c r="O2003">
        <f>IFERROR(ROUND(E2003/L2003,2),0)</f>
        <v>23</v>
      </c>
      <c r="P2003" s="12" t="s">
        <v>8266</v>
      </c>
      <c r="Q2003" t="s">
        <v>8268</v>
      </c>
      <c r="R2003" s="9">
        <f t="shared" si="98"/>
        <v>42401.672372685185</v>
      </c>
      <c r="S2003" s="9">
        <f t="shared" si="99"/>
        <v>42431.672372685185</v>
      </c>
      <c r="T2003">
        <f t="shared" si="97"/>
        <v>2016</v>
      </c>
    </row>
    <row r="2004" spans="1:20" ht="43.5" x14ac:dyDescent="0.35">
      <c r="A2004">
        <v>3967</v>
      </c>
      <c r="B2004" s="3" t="s">
        <v>3964</v>
      </c>
      <c r="C2004" s="3" t="s">
        <v>8074</v>
      </c>
      <c r="D2004" s="6">
        <v>1700</v>
      </c>
      <c r="E2004" s="8">
        <v>410</v>
      </c>
      <c r="F2004" t="s">
        <v>8220</v>
      </c>
      <c r="G2004" t="s">
        <v>8223</v>
      </c>
      <c r="H2004" t="s">
        <v>8245</v>
      </c>
      <c r="I2004" s="11">
        <v>1488783507</v>
      </c>
      <c r="J2004">
        <v>1486191507</v>
      </c>
      <c r="K2004" t="b">
        <v>0</v>
      </c>
      <c r="L2004">
        <v>10</v>
      </c>
      <c r="M2004" t="b">
        <v>0</v>
      </c>
      <c r="N2004">
        <f>ROUND(E2004/D2004*100,0)</f>
        <v>24</v>
      </c>
      <c r="O2004">
        <f>IFERROR(ROUND(E2004/L2004,2),0)</f>
        <v>41</v>
      </c>
      <c r="P2004" s="12" t="s">
        <v>8266</v>
      </c>
      <c r="Q2004" t="s">
        <v>8268</v>
      </c>
      <c r="R2004" s="9">
        <f t="shared" si="98"/>
        <v>42770.290590277778</v>
      </c>
      <c r="S2004" s="9">
        <f t="shared" si="99"/>
        <v>42800.290590277778</v>
      </c>
      <c r="T2004">
        <f t="shared" ref="T2004:T2067" si="100">YEAR(R2004)</f>
        <v>2017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>ROUND(E2005/D2005*100,0)</f>
        <v>14</v>
      </c>
      <c r="O2005">
        <f>IFERROR(ROUND(E2005/L2005,2),0)</f>
        <v>44.5</v>
      </c>
      <c r="P2005" s="12" t="s">
        <v>8293</v>
      </c>
      <c r="Q2005" t="s">
        <v>8319</v>
      </c>
      <c r="R2005" s="9">
        <f t="shared" si="98"/>
        <v>40671.879293981481</v>
      </c>
      <c r="S2005" s="9">
        <f t="shared" si="99"/>
        <v>40732.875</v>
      </c>
      <c r="T2005">
        <f t="shared" si="100"/>
        <v>2011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>ROUND(E2006/D2006*100,0)</f>
        <v>102</v>
      </c>
      <c r="O2006">
        <f>IFERROR(ROUND(E2006/L2006,2),0)</f>
        <v>40.24</v>
      </c>
      <c r="P2006" s="12" t="s">
        <v>8266</v>
      </c>
      <c r="Q2006" t="s">
        <v>8268</v>
      </c>
      <c r="R2006" s="9">
        <f t="shared" si="98"/>
        <v>42459.15861111111</v>
      </c>
      <c r="S2006" s="9">
        <f t="shared" si="99"/>
        <v>42518.905555555553</v>
      </c>
      <c r="T2006">
        <f t="shared" si="100"/>
        <v>2016</v>
      </c>
    </row>
    <row r="2007" spans="1:20" ht="43.5" x14ac:dyDescent="0.3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 s="11">
        <v>1431115500</v>
      </c>
      <c r="J2007">
        <v>1428733511</v>
      </c>
      <c r="K2007" t="b">
        <v>0</v>
      </c>
      <c r="L2007">
        <v>58</v>
      </c>
      <c r="M2007" t="b">
        <v>1</v>
      </c>
      <c r="N2007">
        <f>ROUND(E2007/D2007*100,0)</f>
        <v>211</v>
      </c>
      <c r="O2007">
        <f>IFERROR(ROUND(E2007/L2007,2),0)</f>
        <v>29.07</v>
      </c>
      <c r="P2007" s="12" t="s">
        <v>8266</v>
      </c>
      <c r="Q2007" t="s">
        <v>8268</v>
      </c>
      <c r="R2007" s="9">
        <f t="shared" si="98"/>
        <v>42105.267488425925</v>
      </c>
      <c r="S2007" s="9">
        <f t="shared" si="99"/>
        <v>42132.836805555555</v>
      </c>
      <c r="T2007">
        <f t="shared" si="100"/>
        <v>2015</v>
      </c>
    </row>
    <row r="2008" spans="1:20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1">
        <v>1418953984</v>
      </c>
      <c r="J2008">
        <v>1413766384</v>
      </c>
      <c r="K2008" t="b">
        <v>0</v>
      </c>
      <c r="L2008">
        <v>48</v>
      </c>
      <c r="M2008" t="b">
        <v>1</v>
      </c>
      <c r="N2008">
        <f>ROUND(E2008/D2008*100,0)</f>
        <v>112</v>
      </c>
      <c r="O2008">
        <f>IFERROR(ROUND(E2008/L2008,2),0)</f>
        <v>35.130000000000003</v>
      </c>
      <c r="P2008" s="12" t="s">
        <v>8277</v>
      </c>
      <c r="Q2008" t="s">
        <v>8279</v>
      </c>
      <c r="R2008" s="9">
        <f t="shared" si="98"/>
        <v>41932.036851851852</v>
      </c>
      <c r="S2008" s="9">
        <f t="shared" si="99"/>
        <v>41992.078518518523</v>
      </c>
      <c r="T2008">
        <f t="shared" si="100"/>
        <v>2014</v>
      </c>
    </row>
    <row r="2009" spans="1:20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1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>ROUND(E2009/D2009*100,0)</f>
        <v>109</v>
      </c>
      <c r="O2009">
        <f>IFERROR(ROUND(E2009/L2009,2),0)</f>
        <v>34.409999999999997</v>
      </c>
      <c r="P2009" s="12" t="s">
        <v>8266</v>
      </c>
      <c r="Q2009" t="s">
        <v>8268</v>
      </c>
      <c r="R2009" s="9">
        <f t="shared" si="98"/>
        <v>42511.741944444439</v>
      </c>
      <c r="S2009" s="9">
        <f t="shared" si="99"/>
        <v>42523.916666666672</v>
      </c>
      <c r="T2009">
        <f t="shared" si="100"/>
        <v>2016</v>
      </c>
    </row>
    <row r="2010" spans="1:20" ht="43.5" x14ac:dyDescent="0.35">
      <c r="A2010">
        <v>3955</v>
      </c>
      <c r="B2010" s="3" t="s">
        <v>3952</v>
      </c>
      <c r="C2010" s="3" t="s">
        <v>8062</v>
      </c>
      <c r="D2010" s="6">
        <v>1750</v>
      </c>
      <c r="E2010" s="8">
        <v>425</v>
      </c>
      <c r="F2010" t="s">
        <v>8220</v>
      </c>
      <c r="G2010" t="s">
        <v>8223</v>
      </c>
      <c r="H2010" t="s">
        <v>8245</v>
      </c>
      <c r="I2010" s="11">
        <v>1448745741</v>
      </c>
      <c r="J2010">
        <v>1446150141</v>
      </c>
      <c r="K2010" t="b">
        <v>0</v>
      </c>
      <c r="L2010">
        <v>8</v>
      </c>
      <c r="M2010" t="b">
        <v>0</v>
      </c>
      <c r="N2010">
        <f>ROUND(E2010/D2010*100,0)</f>
        <v>24</v>
      </c>
      <c r="O2010">
        <f>IFERROR(ROUND(E2010/L2010,2),0)</f>
        <v>53.13</v>
      </c>
      <c r="P2010" s="12" t="s">
        <v>8266</v>
      </c>
      <c r="Q2010" t="s">
        <v>8268</v>
      </c>
      <c r="R2010" s="9">
        <f t="shared" si="98"/>
        <v>42306.848854166667</v>
      </c>
      <c r="S2010" s="9">
        <f t="shared" si="99"/>
        <v>42336.890520833331</v>
      </c>
      <c r="T2010">
        <f t="shared" si="100"/>
        <v>2015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>ROUND(E2011/D2011*100,0)</f>
        <v>111</v>
      </c>
      <c r="O2011">
        <f>IFERROR(ROUND(E2011/L2011,2),0)</f>
        <v>38.86</v>
      </c>
      <c r="P2011" s="12" t="s">
        <v>8282</v>
      </c>
      <c r="Q2011" t="s">
        <v>8283</v>
      </c>
      <c r="R2011" s="9">
        <f t="shared" si="98"/>
        <v>41814.785925925928</v>
      </c>
      <c r="S2011" s="9">
        <f t="shared" si="99"/>
        <v>41844.785925925928</v>
      </c>
      <c r="T2011">
        <f t="shared" si="100"/>
        <v>2014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>ROUND(E2012/D2012*100,0)</f>
        <v>101</v>
      </c>
      <c r="O2012">
        <f>IFERROR(ROUND(E2012/L2012,2),0)</f>
        <v>45.11</v>
      </c>
      <c r="P2012" s="12" t="s">
        <v>8266</v>
      </c>
      <c r="Q2012" t="s">
        <v>8268</v>
      </c>
      <c r="R2012" s="9">
        <f t="shared" si="98"/>
        <v>42733.50136574074</v>
      </c>
      <c r="S2012" s="9">
        <f t="shared" si="99"/>
        <v>42753.50136574074</v>
      </c>
      <c r="T2012">
        <f t="shared" si="100"/>
        <v>2016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>ROUND(E2013/D2013*100,0)</f>
        <v>111</v>
      </c>
      <c r="O2013">
        <f>IFERROR(ROUND(E2013/L2013,2),0)</f>
        <v>47.66</v>
      </c>
      <c r="P2013" s="12" t="s">
        <v>8266</v>
      </c>
      <c r="Q2013" t="s">
        <v>8268</v>
      </c>
      <c r="R2013" s="9">
        <f t="shared" si="98"/>
        <v>42381.671840277777</v>
      </c>
      <c r="S2013" s="9">
        <f t="shared" si="99"/>
        <v>42411.957638888889</v>
      </c>
      <c r="T2013">
        <f t="shared" si="100"/>
        <v>2016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>ROUND(E2014/D2014*100,0)</f>
        <v>167</v>
      </c>
      <c r="O2014">
        <f>IFERROR(ROUND(E2014/L2014,2),0)</f>
        <v>59.46</v>
      </c>
      <c r="P2014" s="12" t="s">
        <v>8290</v>
      </c>
      <c r="Q2014" t="s">
        <v>8298</v>
      </c>
      <c r="R2014" s="9">
        <f t="shared" si="98"/>
        <v>42098.291828703703</v>
      </c>
      <c r="S2014" s="9">
        <f t="shared" si="99"/>
        <v>42122</v>
      </c>
      <c r="T2014">
        <f t="shared" si="100"/>
        <v>2015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>ROUND(E2015/D2015*100,0)</f>
        <v>111</v>
      </c>
      <c r="O2015">
        <f>IFERROR(ROUND(E2015/L2015,2),0)</f>
        <v>43.71</v>
      </c>
      <c r="P2015" s="12" t="s">
        <v>8293</v>
      </c>
      <c r="Q2015" t="s">
        <v>8294</v>
      </c>
      <c r="R2015" s="9">
        <f t="shared" si="98"/>
        <v>40811.120324074072</v>
      </c>
      <c r="S2015" s="9">
        <f t="shared" si="99"/>
        <v>40871.161990740737</v>
      </c>
      <c r="T2015">
        <f t="shared" si="100"/>
        <v>2011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>ROUND(E2016/D2016*100,0)</f>
        <v>111</v>
      </c>
      <c r="O2016">
        <f>IFERROR(ROUND(E2016/L2016,2),0)</f>
        <v>83.05</v>
      </c>
      <c r="P2016" s="12" t="s">
        <v>8266</v>
      </c>
      <c r="Q2016" t="s">
        <v>8268</v>
      </c>
      <c r="R2016" s="9">
        <f t="shared" si="98"/>
        <v>42146.731087962966</v>
      </c>
      <c r="S2016" s="9">
        <f t="shared" si="99"/>
        <v>42176.731087962966</v>
      </c>
      <c r="T2016">
        <f t="shared" si="100"/>
        <v>2015</v>
      </c>
    </row>
    <row r="2017" spans="1:20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1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>ROUND(E2017/D2017*100,0)</f>
        <v>111</v>
      </c>
      <c r="O2017">
        <f>IFERROR(ROUND(E2017/L2017,2),0)</f>
        <v>92.22</v>
      </c>
      <c r="P2017" s="12" t="s">
        <v>8277</v>
      </c>
      <c r="Q2017" t="s">
        <v>8305</v>
      </c>
      <c r="R2017" s="9">
        <f t="shared" si="98"/>
        <v>42380.926111111112</v>
      </c>
      <c r="S2017" s="9">
        <f t="shared" si="99"/>
        <v>42410.926111111112</v>
      </c>
      <c r="T2017">
        <f t="shared" si="100"/>
        <v>2016</v>
      </c>
    </row>
    <row r="2018" spans="1:20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1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>ROUND(E2018/D2018*100,0)</f>
        <v>101</v>
      </c>
      <c r="O2018">
        <f>IFERROR(ROUND(E2018/L2018,2),0)</f>
        <v>55.33</v>
      </c>
      <c r="P2018" s="12" t="s">
        <v>8266</v>
      </c>
      <c r="Q2018" t="s">
        <v>8268</v>
      </c>
      <c r="R2018" s="9">
        <f t="shared" si="98"/>
        <v>42372.693055555559</v>
      </c>
      <c r="S2018" s="9">
        <f t="shared" si="99"/>
        <v>42402.693055555559</v>
      </c>
      <c r="T2018">
        <f t="shared" si="100"/>
        <v>2016</v>
      </c>
    </row>
    <row r="2019" spans="1:20" ht="43.5" x14ac:dyDescent="0.35">
      <c r="A2019">
        <v>1709</v>
      </c>
      <c r="B2019" s="3" t="s">
        <v>1710</v>
      </c>
      <c r="C2019" s="3" t="s">
        <v>5819</v>
      </c>
      <c r="D2019" s="6">
        <v>1750</v>
      </c>
      <c r="E2019" s="8">
        <v>85</v>
      </c>
      <c r="F2019" t="s">
        <v>8220</v>
      </c>
      <c r="G2019" t="s">
        <v>8223</v>
      </c>
      <c r="H2019" t="s">
        <v>8245</v>
      </c>
      <c r="I2019" s="11">
        <v>1409513940</v>
      </c>
      <c r="J2019">
        <v>1405949514</v>
      </c>
      <c r="K2019" t="b">
        <v>0</v>
      </c>
      <c r="L2019">
        <v>4</v>
      </c>
      <c r="M2019" t="b">
        <v>0</v>
      </c>
      <c r="N2019">
        <f>ROUND(E2019/D2019*100,0)</f>
        <v>5</v>
      </c>
      <c r="O2019">
        <f>IFERROR(ROUND(E2019/L2019,2),0)</f>
        <v>21.25</v>
      </c>
      <c r="P2019" s="12" t="s">
        <v>8293</v>
      </c>
      <c r="Q2019" t="s">
        <v>8296</v>
      </c>
      <c r="R2019" s="9">
        <f t="shared" si="98"/>
        <v>41841.56381944444</v>
      </c>
      <c r="S2019" s="9">
        <f t="shared" si="99"/>
        <v>41882.818749999999</v>
      </c>
      <c r="T2019">
        <f t="shared" si="100"/>
        <v>2014</v>
      </c>
    </row>
    <row r="2020" spans="1:20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1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>ROUND(E2020/D2020*100,0)</f>
        <v>110</v>
      </c>
      <c r="O2020">
        <f>IFERROR(ROUND(E2020/L2020,2),0)</f>
        <v>31.83</v>
      </c>
      <c r="P2020" s="12" t="s">
        <v>8293</v>
      </c>
      <c r="Q2020" t="s">
        <v>8294</v>
      </c>
      <c r="R2020" s="9">
        <f t="shared" si="98"/>
        <v>41535.90148148148</v>
      </c>
      <c r="S2020" s="9">
        <f t="shared" si="99"/>
        <v>41558</v>
      </c>
      <c r="T2020">
        <f t="shared" si="100"/>
        <v>2013</v>
      </c>
    </row>
    <row r="2021" spans="1:20" ht="58" x14ac:dyDescent="0.35">
      <c r="A2021">
        <v>2911</v>
      </c>
      <c r="B2021" s="3" t="s">
        <v>2911</v>
      </c>
      <c r="C2021" s="3" t="s">
        <v>7021</v>
      </c>
      <c r="D2021" s="6">
        <v>1800</v>
      </c>
      <c r="E2021" s="8">
        <v>657</v>
      </c>
      <c r="F2021" t="s">
        <v>8220</v>
      </c>
      <c r="G2021" t="s">
        <v>8223</v>
      </c>
      <c r="H2021" t="s">
        <v>8245</v>
      </c>
      <c r="I2021" s="11">
        <v>1435429626</v>
      </c>
      <c r="J2021">
        <v>1431973626</v>
      </c>
      <c r="K2021" t="b">
        <v>0</v>
      </c>
      <c r="L2021">
        <v>14</v>
      </c>
      <c r="M2021" t="b">
        <v>0</v>
      </c>
      <c r="N2021">
        <f>ROUND(E2021/D2021*100,0)</f>
        <v>37</v>
      </c>
      <c r="O2021">
        <f>IFERROR(ROUND(E2021/L2021,2),0)</f>
        <v>46.93</v>
      </c>
      <c r="P2021" s="12" t="s">
        <v>8266</v>
      </c>
      <c r="Q2021" t="s">
        <v>8268</v>
      </c>
      <c r="R2021" s="9">
        <f t="shared" si="98"/>
        <v>42142.768819444449</v>
      </c>
      <c r="S2021" s="9">
        <f t="shared" si="99"/>
        <v>42182.768819444449</v>
      </c>
      <c r="T2021">
        <f t="shared" si="100"/>
        <v>2015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>ROUND(E2022/D2022*100,0)</f>
        <v>127</v>
      </c>
      <c r="O2022">
        <f>IFERROR(ROUND(E2022/L2022,2),0)</f>
        <v>40.270000000000003</v>
      </c>
      <c r="P2022" s="12" t="s">
        <v>8290</v>
      </c>
      <c r="Q2022" t="s">
        <v>8308</v>
      </c>
      <c r="R2022" s="9">
        <f t="shared" si="98"/>
        <v>41724.776539351849</v>
      </c>
      <c r="S2022" s="9">
        <f t="shared" si="99"/>
        <v>41754.776539351849</v>
      </c>
      <c r="T2022">
        <f t="shared" si="100"/>
        <v>2014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>ROUND(E2023/D2023*100,0)</f>
        <v>110</v>
      </c>
      <c r="O2023">
        <f>IFERROR(ROUND(E2023/L2023,2),0)</f>
        <v>50.02</v>
      </c>
      <c r="P2023" s="12" t="s">
        <v>8266</v>
      </c>
      <c r="Q2023" t="s">
        <v>8268</v>
      </c>
      <c r="R2023" s="9">
        <f t="shared" si="98"/>
        <v>41893.783553240741</v>
      </c>
      <c r="S2023" s="9">
        <f t="shared" si="99"/>
        <v>41914.597916666666</v>
      </c>
      <c r="T2023">
        <f t="shared" si="100"/>
        <v>2014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>ROUND(E2024/D2024*100,0)</f>
        <v>110</v>
      </c>
      <c r="O2024">
        <f>IFERROR(ROUND(E2024/L2024,2),0)</f>
        <v>91.67</v>
      </c>
      <c r="P2024" s="12" t="s">
        <v>8266</v>
      </c>
      <c r="Q2024" t="s">
        <v>8268</v>
      </c>
      <c r="R2024" s="9">
        <f t="shared" si="98"/>
        <v>42054.024421296301</v>
      </c>
      <c r="S2024" s="9">
        <f t="shared" si="99"/>
        <v>42061.024421296301</v>
      </c>
      <c r="T2024">
        <f t="shared" si="100"/>
        <v>2015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>ROUND(E2025/D2025*100,0)</f>
        <v>103</v>
      </c>
      <c r="O2025">
        <f>IFERROR(ROUND(E2025/L2025,2),0)</f>
        <v>23.87</v>
      </c>
      <c r="P2025" s="12" t="s">
        <v>8266</v>
      </c>
      <c r="Q2025" t="s">
        <v>8268</v>
      </c>
      <c r="R2025" s="9">
        <f t="shared" si="98"/>
        <v>42675.694236111114</v>
      </c>
      <c r="S2025" s="9">
        <f t="shared" si="99"/>
        <v>42705.735902777778</v>
      </c>
      <c r="T2025">
        <f t="shared" si="100"/>
        <v>2016</v>
      </c>
    </row>
    <row r="2026" spans="1:20" ht="43.5" x14ac:dyDescent="0.35">
      <c r="A2026">
        <v>2916</v>
      </c>
      <c r="B2026" s="3" t="s">
        <v>2916</v>
      </c>
      <c r="C2026" s="3" t="s">
        <v>7026</v>
      </c>
      <c r="D2026" s="6">
        <v>1850</v>
      </c>
      <c r="E2026" s="8">
        <v>145</v>
      </c>
      <c r="F2026" t="s">
        <v>8220</v>
      </c>
      <c r="G2026" t="s">
        <v>8224</v>
      </c>
      <c r="H2026" t="s">
        <v>8246</v>
      </c>
      <c r="I2026" s="11">
        <v>1400498789</v>
      </c>
      <c r="J2026">
        <v>1398511589</v>
      </c>
      <c r="K2026" t="b">
        <v>0</v>
      </c>
      <c r="L2026">
        <v>7</v>
      </c>
      <c r="M2026" t="b">
        <v>0</v>
      </c>
      <c r="N2026">
        <f>ROUND(E2026/D2026*100,0)</f>
        <v>8</v>
      </c>
      <c r="O2026">
        <f>IFERROR(ROUND(E2026/L2026,2),0)</f>
        <v>20.71</v>
      </c>
      <c r="P2026" s="12" t="s">
        <v>8266</v>
      </c>
      <c r="Q2026" t="s">
        <v>8268</v>
      </c>
      <c r="R2026" s="9">
        <f t="shared" si="98"/>
        <v>41755.476724537039</v>
      </c>
      <c r="S2026" s="9">
        <f t="shared" si="99"/>
        <v>41778.476724537039</v>
      </c>
      <c r="T2026">
        <f t="shared" si="100"/>
        <v>2014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>ROUND(E2027/D2027*100,0)</f>
        <v>109</v>
      </c>
      <c r="O2027">
        <f>IFERROR(ROUND(E2027/L2027,2),0)</f>
        <v>41.92</v>
      </c>
      <c r="P2027" s="12" t="s">
        <v>8266</v>
      </c>
      <c r="Q2027" t="s">
        <v>8268</v>
      </c>
      <c r="R2027" s="9">
        <f t="shared" si="98"/>
        <v>42162.729548611111</v>
      </c>
      <c r="S2027" s="9">
        <f t="shared" si="99"/>
        <v>42192.729548611111</v>
      </c>
      <c r="T2027">
        <f t="shared" si="100"/>
        <v>2015</v>
      </c>
    </row>
    <row r="2028" spans="1:20" ht="43.5" x14ac:dyDescent="0.35">
      <c r="A2028">
        <v>1786</v>
      </c>
      <c r="B2028" s="3" t="s">
        <v>1787</v>
      </c>
      <c r="C2028" s="3" t="s">
        <v>5896</v>
      </c>
      <c r="D2028" s="6">
        <v>1900</v>
      </c>
      <c r="E2028" s="8">
        <v>905</v>
      </c>
      <c r="F2028" t="s">
        <v>8220</v>
      </c>
      <c r="G2028" t="s">
        <v>8232</v>
      </c>
      <c r="H2028" t="s">
        <v>8248</v>
      </c>
      <c r="I2028" s="11">
        <v>1418649177</v>
      </c>
      <c r="J2028">
        <v>1416057177</v>
      </c>
      <c r="K2028" t="b">
        <v>1</v>
      </c>
      <c r="L2028">
        <v>29</v>
      </c>
      <c r="M2028" t="b">
        <v>0</v>
      </c>
      <c r="N2028">
        <f>ROUND(E2028/D2028*100,0)</f>
        <v>48</v>
      </c>
      <c r="O2028">
        <f>IFERROR(ROUND(E2028/L2028,2),0)</f>
        <v>31.21</v>
      </c>
      <c r="P2028" s="12" t="s">
        <v>8282</v>
      </c>
      <c r="Q2028" t="s">
        <v>8283</v>
      </c>
      <c r="R2028" s="9">
        <f t="shared" si="98"/>
        <v>41958.550659722227</v>
      </c>
      <c r="S2028" s="9">
        <f t="shared" si="99"/>
        <v>41988.550659722227</v>
      </c>
      <c r="T2028">
        <f t="shared" si="100"/>
        <v>2014</v>
      </c>
    </row>
    <row r="2029" spans="1:20" ht="43.5" x14ac:dyDescent="0.3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 s="11">
        <v>1430693460</v>
      </c>
      <c r="J2029">
        <v>1428087153</v>
      </c>
      <c r="K2029" t="b">
        <v>0</v>
      </c>
      <c r="L2029">
        <v>17</v>
      </c>
      <c r="M2029" t="b">
        <v>1</v>
      </c>
      <c r="N2029">
        <f>ROUND(E2029/D2029*100,0)</f>
        <v>163</v>
      </c>
      <c r="O2029">
        <f>IFERROR(ROUND(E2029/L2029,2),0)</f>
        <v>95.59</v>
      </c>
      <c r="P2029" s="12" t="s">
        <v>8266</v>
      </c>
      <c r="Q2029" t="s">
        <v>8268</v>
      </c>
      <c r="R2029" s="9">
        <f t="shared" si="98"/>
        <v>42097.786493055552</v>
      </c>
      <c r="S2029" s="9">
        <f t="shared" si="99"/>
        <v>42127.952083333337</v>
      </c>
      <c r="T2029">
        <f t="shared" si="100"/>
        <v>2015</v>
      </c>
    </row>
    <row r="2030" spans="1:20" ht="43.5" x14ac:dyDescent="0.3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 s="11">
        <v>1424181600</v>
      </c>
      <c r="J2030">
        <v>1423041227</v>
      </c>
      <c r="K2030" t="b">
        <v>0</v>
      </c>
      <c r="L2030">
        <v>20</v>
      </c>
      <c r="M2030" t="b">
        <v>1</v>
      </c>
      <c r="N2030">
        <f>ROUND(E2030/D2030*100,0)</f>
        <v>108</v>
      </c>
      <c r="O2030">
        <f>IFERROR(ROUND(E2030/L2030,2),0)</f>
        <v>81.25</v>
      </c>
      <c r="P2030" s="12" t="s">
        <v>8266</v>
      </c>
      <c r="Q2030" t="s">
        <v>8268</v>
      </c>
      <c r="R2030" s="9">
        <f t="shared" si="98"/>
        <v>42039.384571759263</v>
      </c>
      <c r="S2030" s="9">
        <f t="shared" si="99"/>
        <v>42052.583333333328</v>
      </c>
      <c r="T2030">
        <f t="shared" si="100"/>
        <v>2015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>ROUND(E2031/D2031*100,0)</f>
        <v>162</v>
      </c>
      <c r="O2031">
        <f>IFERROR(ROUND(E2031/L2031,2),0)</f>
        <v>52.35</v>
      </c>
      <c r="P2031" s="12" t="s">
        <v>8266</v>
      </c>
      <c r="Q2031" t="s">
        <v>8268</v>
      </c>
      <c r="R2031" s="9">
        <f t="shared" si="98"/>
        <v>42203.432129629626</v>
      </c>
      <c r="S2031" s="9">
        <f t="shared" si="99"/>
        <v>42233.432129629626</v>
      </c>
      <c r="T2031">
        <f t="shared" si="100"/>
        <v>2015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>ROUND(E2032/D2032*100,0)</f>
        <v>135</v>
      </c>
      <c r="O2032">
        <f>IFERROR(ROUND(E2032/L2032,2),0)</f>
        <v>89.79</v>
      </c>
      <c r="P2032" s="12" t="s">
        <v>8266</v>
      </c>
      <c r="Q2032" t="s">
        <v>8268</v>
      </c>
      <c r="R2032" s="9">
        <f t="shared" si="98"/>
        <v>42374.911226851851</v>
      </c>
      <c r="S2032" s="9">
        <f t="shared" si="99"/>
        <v>42388.207638888889</v>
      </c>
      <c r="T2032">
        <f t="shared" si="100"/>
        <v>2016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>ROUND(E2033/D2033*100,0)</f>
        <v>108</v>
      </c>
      <c r="O2033">
        <f>IFERROR(ROUND(E2033/L2033,2),0)</f>
        <v>25.25</v>
      </c>
      <c r="P2033" s="12" t="s">
        <v>8266</v>
      </c>
      <c r="Q2033" t="s">
        <v>8268</v>
      </c>
      <c r="R2033" s="9">
        <f t="shared" si="98"/>
        <v>42103.399479166663</v>
      </c>
      <c r="S2033" s="9">
        <f t="shared" si="99"/>
        <v>42133.399479166663</v>
      </c>
      <c r="T2033">
        <f t="shared" si="100"/>
        <v>2015</v>
      </c>
    </row>
    <row r="2034" spans="1:20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1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>ROUND(E2034/D2034*100,0)</f>
        <v>161</v>
      </c>
      <c r="O2034">
        <f>IFERROR(ROUND(E2034/L2034,2),0)</f>
        <v>76.86</v>
      </c>
      <c r="P2034" s="12" t="s">
        <v>8293</v>
      </c>
      <c r="Q2034" t="s">
        <v>8297</v>
      </c>
      <c r="R2034" s="9">
        <f t="shared" si="98"/>
        <v>42075.171203703707</v>
      </c>
      <c r="S2034" s="9">
        <f t="shared" si="99"/>
        <v>42105.171203703707</v>
      </c>
      <c r="T2034">
        <f t="shared" si="100"/>
        <v>2015</v>
      </c>
    </row>
    <row r="2035" spans="1:20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1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>ROUND(E2035/D2035*100,0)</f>
        <v>103</v>
      </c>
      <c r="O2035">
        <f>IFERROR(ROUND(E2035/L2035,2),0)</f>
        <v>43.62</v>
      </c>
      <c r="P2035" s="12" t="s">
        <v>8293</v>
      </c>
      <c r="Q2035" t="s">
        <v>8306</v>
      </c>
      <c r="R2035" s="9">
        <f t="shared" si="98"/>
        <v>41390.757754629631</v>
      </c>
      <c r="S2035" s="9">
        <f t="shared" si="99"/>
        <v>41425.708333333336</v>
      </c>
      <c r="T2035">
        <f t="shared" si="100"/>
        <v>2013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>ROUND(E2036/D2036*100,0)</f>
        <v>107</v>
      </c>
      <c r="O2036">
        <f>IFERROR(ROUND(E2036/L2036,2),0)</f>
        <v>64.44</v>
      </c>
      <c r="P2036" s="12" t="s">
        <v>8293</v>
      </c>
      <c r="Q2036" t="s">
        <v>8297</v>
      </c>
      <c r="R2036" s="9">
        <f t="shared" si="98"/>
        <v>41571.998379629629</v>
      </c>
      <c r="S2036" s="9">
        <f t="shared" si="99"/>
        <v>41614.973611111112</v>
      </c>
      <c r="T2036">
        <f t="shared" si="100"/>
        <v>2013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>ROUND(E2037/D2037*100,0)</f>
        <v>161</v>
      </c>
      <c r="O2037">
        <f>IFERROR(ROUND(E2037/L2037,2),0)</f>
        <v>57.5</v>
      </c>
      <c r="P2037" s="12" t="s">
        <v>8266</v>
      </c>
      <c r="Q2037" t="s">
        <v>8268</v>
      </c>
      <c r="R2037" s="9">
        <f t="shared" si="98"/>
        <v>42446.943831018521</v>
      </c>
      <c r="S2037" s="9">
        <f t="shared" si="99"/>
        <v>42476.943831018521</v>
      </c>
      <c r="T2037">
        <f t="shared" si="100"/>
        <v>2016</v>
      </c>
    </row>
    <row r="2038" spans="1:20" ht="43.5" x14ac:dyDescent="0.3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 s="11">
        <v>1488333600</v>
      </c>
      <c r="J2038">
        <v>1487094360</v>
      </c>
      <c r="K2038" t="b">
        <v>0</v>
      </c>
      <c r="L2038">
        <v>20</v>
      </c>
      <c r="M2038" t="b">
        <v>1</v>
      </c>
      <c r="N2038">
        <f>ROUND(E2038/D2038*100,0)</f>
        <v>119</v>
      </c>
      <c r="O2038">
        <f>IFERROR(ROUND(E2038/L2038,2),0)</f>
        <v>80.25</v>
      </c>
      <c r="P2038" s="12" t="s">
        <v>8266</v>
      </c>
      <c r="Q2038" t="s">
        <v>8267</v>
      </c>
      <c r="R2038" s="9">
        <f t="shared" si="98"/>
        <v>42780.740277777775</v>
      </c>
      <c r="S2038" s="9">
        <f t="shared" si="99"/>
        <v>42795.083333333328</v>
      </c>
      <c r="T2038">
        <f t="shared" si="100"/>
        <v>2017</v>
      </c>
    </row>
    <row r="2039" spans="1:20" ht="43.5" x14ac:dyDescent="0.3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 s="11">
        <v>1476676800</v>
      </c>
      <c r="J2039">
        <v>1473957239</v>
      </c>
      <c r="K2039" t="b">
        <v>0</v>
      </c>
      <c r="L2039">
        <v>8</v>
      </c>
      <c r="M2039" t="b">
        <v>0</v>
      </c>
      <c r="N2039">
        <f>ROUND(E2039/D2039*100,0)</f>
        <v>8</v>
      </c>
      <c r="O2039">
        <f>IFERROR(ROUND(E2039/L2039,2),0)</f>
        <v>200.63</v>
      </c>
      <c r="P2039" s="12" t="s">
        <v>8266</v>
      </c>
      <c r="Q2039" t="s">
        <v>8267</v>
      </c>
      <c r="R2039" s="9">
        <f t="shared" si="98"/>
        <v>42628.690266203703</v>
      </c>
      <c r="S2039" s="9">
        <f t="shared" si="99"/>
        <v>42660.166666666672</v>
      </c>
      <c r="T2039">
        <f t="shared" si="100"/>
        <v>2016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>ROUND(E2040/D2040*100,0)</f>
        <v>107</v>
      </c>
      <c r="O2040">
        <f>IFERROR(ROUND(E2040/L2040,2),0)</f>
        <v>39.049999999999997</v>
      </c>
      <c r="P2040" s="12" t="s">
        <v>8280</v>
      </c>
      <c r="Q2040" t="s">
        <v>8299</v>
      </c>
      <c r="R2040" s="9">
        <f t="shared" si="98"/>
        <v>41943.604097222218</v>
      </c>
      <c r="S2040" s="9">
        <f t="shared" si="99"/>
        <v>41974.207638888889</v>
      </c>
      <c r="T2040">
        <f t="shared" si="100"/>
        <v>2014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>ROUND(E2041/D2041*100,0)</f>
        <v>106</v>
      </c>
      <c r="O2041">
        <f>IFERROR(ROUND(E2041/L2041,2),0)</f>
        <v>23.1</v>
      </c>
      <c r="P2041" s="12" t="s">
        <v>8266</v>
      </c>
      <c r="Q2041" t="s">
        <v>8268</v>
      </c>
      <c r="R2041" s="9">
        <f t="shared" si="98"/>
        <v>42065.887361111112</v>
      </c>
      <c r="S2041" s="9">
        <f t="shared" si="99"/>
        <v>42095.845694444448</v>
      </c>
      <c r="T2041">
        <f t="shared" si="100"/>
        <v>2015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>ROUND(E2042/D2042*100,0)</f>
        <v>106</v>
      </c>
      <c r="O2042">
        <f>IFERROR(ROUND(E2042/L2042,2),0)</f>
        <v>40.78</v>
      </c>
      <c r="P2042" s="12" t="s">
        <v>8290</v>
      </c>
      <c r="Q2042" t="s">
        <v>8308</v>
      </c>
      <c r="R2042" s="9">
        <f t="shared" si="98"/>
        <v>41631.902766203704</v>
      </c>
      <c r="S2042" s="9">
        <f t="shared" si="99"/>
        <v>41661.902766203704</v>
      </c>
      <c r="T2042">
        <f t="shared" si="100"/>
        <v>2013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>ROUND(E2043/D2043*100,0)</f>
        <v>106</v>
      </c>
      <c r="O2043">
        <f>IFERROR(ROUND(E2043/L2043,2),0)</f>
        <v>36.07</v>
      </c>
      <c r="P2043" s="12" t="s">
        <v>8266</v>
      </c>
      <c r="Q2043" t="s">
        <v>8268</v>
      </c>
      <c r="R2043" s="9">
        <f t="shared" si="98"/>
        <v>41923.921643518523</v>
      </c>
      <c r="S2043" s="9">
        <f t="shared" si="99"/>
        <v>41949.031944444447</v>
      </c>
      <c r="T2043">
        <f t="shared" si="100"/>
        <v>2014</v>
      </c>
    </row>
    <row r="2044" spans="1:20" ht="43.5" x14ac:dyDescent="0.35">
      <c r="A2044">
        <v>4009</v>
      </c>
      <c r="B2044" s="3" t="s">
        <v>4005</v>
      </c>
      <c r="C2044" s="3" t="s">
        <v>8114</v>
      </c>
      <c r="D2044" s="6">
        <v>1930</v>
      </c>
      <c r="E2044" s="8">
        <v>75</v>
      </c>
      <c r="F2044" t="s">
        <v>8220</v>
      </c>
      <c r="G2044" t="s">
        <v>8224</v>
      </c>
      <c r="H2044" t="s">
        <v>8246</v>
      </c>
      <c r="I2044" s="11">
        <v>1410281360</v>
      </c>
      <c r="J2044">
        <v>1406825360</v>
      </c>
      <c r="K2044" t="b">
        <v>0</v>
      </c>
      <c r="L2044">
        <v>3</v>
      </c>
      <c r="M2044" t="b">
        <v>0</v>
      </c>
      <c r="N2044">
        <f>ROUND(E2044/D2044*100,0)</f>
        <v>4</v>
      </c>
      <c r="O2044">
        <f>IFERROR(ROUND(E2044/L2044,2),0)</f>
        <v>25</v>
      </c>
      <c r="P2044" s="12" t="s">
        <v>8266</v>
      </c>
      <c r="Q2044" t="s">
        <v>8268</v>
      </c>
      <c r="R2044" s="9">
        <f t="shared" si="98"/>
        <v>41851.700925925928</v>
      </c>
      <c r="S2044" s="9">
        <f t="shared" si="99"/>
        <v>41891.700925925928</v>
      </c>
      <c r="T2044">
        <f t="shared" si="100"/>
        <v>2014</v>
      </c>
    </row>
    <row r="2045" spans="1:20" ht="43.5" x14ac:dyDescent="0.35">
      <c r="A2045">
        <v>2750</v>
      </c>
      <c r="B2045" s="3" t="s">
        <v>2750</v>
      </c>
      <c r="C2045" s="3" t="s">
        <v>6860</v>
      </c>
      <c r="D2045" s="6">
        <v>1999</v>
      </c>
      <c r="E2045" s="8">
        <v>0</v>
      </c>
      <c r="F2045" t="s">
        <v>8220</v>
      </c>
      <c r="G2045" t="s">
        <v>8223</v>
      </c>
      <c r="H2045" t="s">
        <v>8245</v>
      </c>
      <c r="I2045" s="11">
        <v>1341086400</v>
      </c>
      <c r="J2045">
        <v>1340055345</v>
      </c>
      <c r="K2045" t="b">
        <v>0</v>
      </c>
      <c r="L2045">
        <v>0</v>
      </c>
      <c r="M2045" t="b">
        <v>0</v>
      </c>
      <c r="N2045">
        <f>ROUND(E2045/D2045*100,0)</f>
        <v>0</v>
      </c>
      <c r="O2045">
        <f>IFERROR(ROUND(E2045/L2045,2),0)</f>
        <v>0</v>
      </c>
      <c r="P2045" s="12" t="s">
        <v>8280</v>
      </c>
      <c r="Q2045" t="s">
        <v>8321</v>
      </c>
      <c r="R2045" s="9">
        <f t="shared" si="98"/>
        <v>41078.899826388886</v>
      </c>
      <c r="S2045" s="9">
        <f t="shared" si="99"/>
        <v>41090.833333333336</v>
      </c>
      <c r="T2045">
        <f t="shared" si="100"/>
        <v>2012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>ROUND(E2046/D2046*100,0)</f>
        <v>105</v>
      </c>
      <c r="O2046">
        <f>IFERROR(ROUND(E2046/L2046,2),0)</f>
        <v>58.37</v>
      </c>
      <c r="P2046" s="12" t="s">
        <v>8293</v>
      </c>
      <c r="Q2046" t="s">
        <v>8297</v>
      </c>
      <c r="R2046" s="9">
        <f t="shared" si="98"/>
        <v>41301.654340277775</v>
      </c>
      <c r="S2046" s="9">
        <f t="shared" si="99"/>
        <v>41341.654340277775</v>
      </c>
      <c r="T2046">
        <f t="shared" si="100"/>
        <v>2013</v>
      </c>
    </row>
    <row r="2047" spans="1:20" ht="43.5" x14ac:dyDescent="0.3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 s="11">
        <v>1462230000</v>
      </c>
      <c r="J2047">
        <v>1461061350</v>
      </c>
      <c r="K2047" t="b">
        <v>0</v>
      </c>
      <c r="L2047">
        <v>44</v>
      </c>
      <c r="M2047" t="b">
        <v>1</v>
      </c>
      <c r="N2047">
        <f>ROUND(E2047/D2047*100,0)</f>
        <v>315</v>
      </c>
      <c r="O2047">
        <f>IFERROR(ROUND(E2047/L2047,2),0)</f>
        <v>35.799999999999997</v>
      </c>
      <c r="P2047" s="12" t="s">
        <v>8266</v>
      </c>
      <c r="Q2047" t="s">
        <v>8268</v>
      </c>
      <c r="R2047" s="9">
        <f t="shared" si="98"/>
        <v>42479.432291666672</v>
      </c>
      <c r="S2047" s="9">
        <f t="shared" si="99"/>
        <v>42492.958333333328</v>
      </c>
      <c r="T2047">
        <f t="shared" si="100"/>
        <v>2016</v>
      </c>
    </row>
    <row r="2048" spans="1:20" ht="43.5" x14ac:dyDescent="0.3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 s="11">
        <v>1346462462</v>
      </c>
      <c r="J2048">
        <v>1343870462</v>
      </c>
      <c r="K2048" t="b">
        <v>0</v>
      </c>
      <c r="L2048">
        <v>27</v>
      </c>
      <c r="M2048" t="b">
        <v>1</v>
      </c>
      <c r="N2048">
        <f>ROUND(E2048/D2048*100,0)</f>
        <v>105</v>
      </c>
      <c r="O2048">
        <f>IFERROR(ROUND(E2048/L2048,2),0)</f>
        <v>58.33</v>
      </c>
      <c r="P2048" s="12" t="s">
        <v>8293</v>
      </c>
      <c r="Q2048" t="s">
        <v>8297</v>
      </c>
      <c r="R2048" s="9">
        <f t="shared" si="98"/>
        <v>41123.056273148148</v>
      </c>
      <c r="S2048" s="9">
        <f t="shared" si="99"/>
        <v>41153.056273148148</v>
      </c>
      <c r="T2048">
        <f t="shared" si="100"/>
        <v>2012</v>
      </c>
    </row>
    <row r="2049" spans="1:20" ht="58" x14ac:dyDescent="0.35">
      <c r="A2049">
        <v>1585</v>
      </c>
      <c r="B2049" s="3" t="s">
        <v>1586</v>
      </c>
      <c r="C2049" s="3" t="s">
        <v>5695</v>
      </c>
      <c r="D2049" s="6">
        <v>2000</v>
      </c>
      <c r="E2049" s="8">
        <v>1580</v>
      </c>
      <c r="F2049" t="s">
        <v>8220</v>
      </c>
      <c r="G2049" t="s">
        <v>8228</v>
      </c>
      <c r="H2049" t="s">
        <v>8250</v>
      </c>
      <c r="I2049" s="11">
        <v>1482663600</v>
      </c>
      <c r="J2049">
        <v>1480800568</v>
      </c>
      <c r="K2049" t="b">
        <v>0</v>
      </c>
      <c r="L2049">
        <v>12</v>
      </c>
      <c r="M2049" t="b">
        <v>0</v>
      </c>
      <c r="N2049">
        <f>ROUND(E2049/D2049*100,0)</f>
        <v>79</v>
      </c>
      <c r="O2049">
        <f>IFERROR(ROUND(E2049/L2049,2),0)</f>
        <v>131.66999999999999</v>
      </c>
      <c r="P2049" s="12" t="s">
        <v>8282</v>
      </c>
      <c r="Q2049" t="s">
        <v>8316</v>
      </c>
      <c r="R2049" s="9">
        <f t="shared" si="98"/>
        <v>42707.895462962959</v>
      </c>
      <c r="S2049" s="9">
        <f t="shared" si="99"/>
        <v>42729.458333333328</v>
      </c>
      <c r="T2049">
        <f t="shared" si="100"/>
        <v>2016</v>
      </c>
    </row>
    <row r="2050" spans="1:20" ht="58" x14ac:dyDescent="0.3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 s="11">
        <v>1409924340</v>
      </c>
      <c r="J2050">
        <v>1405181320</v>
      </c>
      <c r="K2050" t="b">
        <v>0</v>
      </c>
      <c r="L2050">
        <v>7</v>
      </c>
      <c r="M2050" t="b">
        <v>0</v>
      </c>
      <c r="N2050">
        <f>ROUND(E2050/D2050*100,0)</f>
        <v>11</v>
      </c>
      <c r="O2050">
        <f>IFERROR(ROUND(E2050/L2050,2),0)</f>
        <v>225</v>
      </c>
      <c r="P2050" s="12" t="s">
        <v>8280</v>
      </c>
      <c r="Q2050" t="s">
        <v>8313</v>
      </c>
      <c r="R2050" s="9">
        <f t="shared" si="98"/>
        <v>41832.672685185185</v>
      </c>
      <c r="S2050" s="9">
        <f t="shared" si="99"/>
        <v>41887.568749999999</v>
      </c>
      <c r="T2050">
        <f t="shared" si="100"/>
        <v>2014</v>
      </c>
    </row>
    <row r="2051" spans="1:20" ht="58" x14ac:dyDescent="0.35">
      <c r="A2051">
        <v>877</v>
      </c>
      <c r="B2051" s="3" t="s">
        <v>878</v>
      </c>
      <c r="C2051" s="3" t="s">
        <v>4987</v>
      </c>
      <c r="D2051" s="6">
        <v>2000</v>
      </c>
      <c r="E2051" s="8">
        <v>1351</v>
      </c>
      <c r="F2051" t="s">
        <v>8220</v>
      </c>
      <c r="G2051" t="s">
        <v>8223</v>
      </c>
      <c r="H2051" t="s">
        <v>8245</v>
      </c>
      <c r="I2051" s="11">
        <v>1387479360</v>
      </c>
      <c r="J2051">
        <v>1384887360</v>
      </c>
      <c r="K2051" t="b">
        <v>0</v>
      </c>
      <c r="L2051">
        <v>29</v>
      </c>
      <c r="M2051" t="b">
        <v>0</v>
      </c>
      <c r="N2051">
        <f>ROUND(E2051/D2051*100,0)</f>
        <v>68</v>
      </c>
      <c r="O2051">
        <f>IFERROR(ROUND(E2051/L2051,2),0)</f>
        <v>46.59</v>
      </c>
      <c r="P2051" s="12" t="s">
        <v>8293</v>
      </c>
      <c r="Q2051" t="s">
        <v>8315</v>
      </c>
      <c r="R2051" s="9">
        <f t="shared" ref="R2051:R2114" si="101">(((J2051/60)/60)/24)+DATE(1970,1,1)</f>
        <v>41597.788888888892</v>
      </c>
      <c r="S2051" s="9">
        <f t="shared" ref="S2051:S2114" si="102">(((I2051/60)/60)/24)+DATE(1970,1,1)</f>
        <v>41627.788888888892</v>
      </c>
      <c r="T2051">
        <f t="shared" si="100"/>
        <v>2013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>ROUND(E2052/D2052*100,0)</f>
        <v>2</v>
      </c>
      <c r="O2052">
        <f>IFERROR(ROUND(E2052/L2052,2),0)</f>
        <v>224.43</v>
      </c>
      <c r="P2052" s="12" t="s">
        <v>8277</v>
      </c>
      <c r="Q2052" t="s">
        <v>8307</v>
      </c>
      <c r="R2052" s="9">
        <f t="shared" si="101"/>
        <v>42074.935740740737</v>
      </c>
      <c r="S2052" s="9">
        <f t="shared" si="102"/>
        <v>42104.935740740737</v>
      </c>
      <c r="T2052">
        <f t="shared" si="100"/>
        <v>2015</v>
      </c>
    </row>
    <row r="2053" spans="1:20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1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>ROUND(E2053/D2053*100,0)</f>
        <v>393</v>
      </c>
      <c r="O2053">
        <f>IFERROR(ROUND(E2053/L2053,2),0)</f>
        <v>60.38</v>
      </c>
      <c r="P2053" s="12" t="s">
        <v>8290</v>
      </c>
      <c r="Q2053" t="s">
        <v>8308</v>
      </c>
      <c r="R2053" s="9">
        <f t="shared" si="101"/>
        <v>40997.144872685189</v>
      </c>
      <c r="S2053" s="9">
        <f t="shared" si="102"/>
        <v>41050.124305555553</v>
      </c>
      <c r="T2053">
        <f t="shared" si="100"/>
        <v>2012</v>
      </c>
    </row>
    <row r="2054" spans="1:20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1">
        <v>1435255659</v>
      </c>
      <c r="J2054">
        <v>1432663659</v>
      </c>
      <c r="K2054" t="b">
        <v>0</v>
      </c>
      <c r="L2054">
        <v>29</v>
      </c>
      <c r="M2054" t="b">
        <v>1</v>
      </c>
      <c r="N2054">
        <f>ROUND(E2054/D2054*100,0)</f>
        <v>105</v>
      </c>
      <c r="O2054">
        <f>IFERROR(ROUND(E2054/L2054,2),0)</f>
        <v>54.14</v>
      </c>
      <c r="P2054" s="12" t="s">
        <v>8266</v>
      </c>
      <c r="Q2054" t="s">
        <v>8268</v>
      </c>
      <c r="R2054" s="9">
        <f t="shared" si="101"/>
        <v>42150.755312499998</v>
      </c>
      <c r="S2054" s="9">
        <f t="shared" si="102"/>
        <v>42180.755312499998</v>
      </c>
      <c r="T2054">
        <f t="shared" si="100"/>
        <v>2015</v>
      </c>
    </row>
    <row r="2055" spans="1:20" ht="43.5" x14ac:dyDescent="0.3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 s="11">
        <v>1491586534</v>
      </c>
      <c r="J2055">
        <v>1488911734</v>
      </c>
      <c r="K2055" t="b">
        <v>0</v>
      </c>
      <c r="L2055">
        <v>46</v>
      </c>
      <c r="M2055" t="b">
        <v>0</v>
      </c>
      <c r="N2055">
        <f>ROUND(E2055/D2055*100,0)</f>
        <v>46</v>
      </c>
      <c r="O2055">
        <f>IFERROR(ROUND(E2055/L2055,2),0)</f>
        <v>34.130000000000003</v>
      </c>
      <c r="P2055" s="12" t="s">
        <v>8266</v>
      </c>
      <c r="Q2055" t="s">
        <v>8267</v>
      </c>
      <c r="R2055" s="9">
        <f t="shared" si="101"/>
        <v>42801.774699074071</v>
      </c>
      <c r="S2055" s="9">
        <f t="shared" si="102"/>
        <v>42832.733032407406</v>
      </c>
      <c r="T2055">
        <f t="shared" si="100"/>
        <v>2017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1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>ROUND(E2056/D2056*100,0)</f>
        <v>130</v>
      </c>
      <c r="O2056">
        <f>IFERROR(ROUND(E2056/L2056,2),0)</f>
        <v>86.94</v>
      </c>
      <c r="P2056" s="12" t="s">
        <v>8266</v>
      </c>
      <c r="Q2056" t="s">
        <v>8268</v>
      </c>
      <c r="R2056" s="9">
        <f t="shared" si="101"/>
        <v>42725.031180555554</v>
      </c>
      <c r="S2056" s="9">
        <f t="shared" si="102"/>
        <v>42746.208333333328</v>
      </c>
      <c r="T2056">
        <f t="shared" si="100"/>
        <v>2016</v>
      </c>
    </row>
    <row r="2057" spans="1:20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1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>ROUND(E2057/D2057*100,0)</f>
        <v>104</v>
      </c>
      <c r="O2057">
        <f>IFERROR(ROUND(E2057/L2057,2),0)</f>
        <v>55.89</v>
      </c>
      <c r="P2057" s="12" t="s">
        <v>8266</v>
      </c>
      <c r="Q2057" t="s">
        <v>8268</v>
      </c>
      <c r="R2057" s="9">
        <f t="shared" si="101"/>
        <v>41764.44663194444</v>
      </c>
      <c r="S2057" s="9">
        <f t="shared" si="102"/>
        <v>41791.165972222225</v>
      </c>
      <c r="T2057">
        <f t="shared" si="100"/>
        <v>2014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>ROUND(E2058/D2058*100,0)</f>
        <v>130</v>
      </c>
      <c r="O2058">
        <f>IFERROR(ROUND(E2058/L2058,2),0)</f>
        <v>24.42</v>
      </c>
      <c r="P2058" s="12" t="s">
        <v>8280</v>
      </c>
      <c r="Q2058" t="s">
        <v>8299</v>
      </c>
      <c r="R2058" s="9">
        <f t="shared" si="101"/>
        <v>42502.807627314818</v>
      </c>
      <c r="S2058" s="9">
        <f t="shared" si="102"/>
        <v>42532.807627314818</v>
      </c>
      <c r="T2058">
        <f t="shared" si="100"/>
        <v>2016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>ROUND(E2059/D2059*100,0)</f>
        <v>104</v>
      </c>
      <c r="O2059">
        <f>IFERROR(ROUND(E2059/L2059,2),0)</f>
        <v>53.83</v>
      </c>
      <c r="P2059" s="12" t="s">
        <v>8293</v>
      </c>
      <c r="Q2059" t="s">
        <v>8297</v>
      </c>
      <c r="R2059" s="9">
        <f t="shared" si="101"/>
        <v>40070.253819444442</v>
      </c>
      <c r="S2059" s="9">
        <f t="shared" si="102"/>
        <v>40148.708333333336</v>
      </c>
      <c r="T2059">
        <f t="shared" si="100"/>
        <v>2009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>ROUND(E2060/D2060*100,0)</f>
        <v>312</v>
      </c>
      <c r="O2060">
        <f>IFERROR(ROUND(E2060/L2060,2),0)</f>
        <v>91.76</v>
      </c>
      <c r="P2060" s="12" t="s">
        <v>8277</v>
      </c>
      <c r="Q2060" t="s">
        <v>8278</v>
      </c>
      <c r="R2060" s="9">
        <f t="shared" si="101"/>
        <v>40347.125601851854</v>
      </c>
      <c r="S2060" s="9">
        <f t="shared" si="102"/>
        <v>40361.958333333336</v>
      </c>
      <c r="T2060">
        <f t="shared" si="100"/>
        <v>2010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>ROUND(E2061/D2061*100,0)</f>
        <v>104</v>
      </c>
      <c r="O2061">
        <f>IFERROR(ROUND(E2061/L2061,2),0)</f>
        <v>34.6</v>
      </c>
      <c r="P2061" s="12" t="s">
        <v>8266</v>
      </c>
      <c r="Q2061" t="s">
        <v>8268</v>
      </c>
      <c r="R2061" s="9">
        <f t="shared" si="101"/>
        <v>42143.461122685185</v>
      </c>
      <c r="S2061" s="9">
        <f t="shared" si="102"/>
        <v>42173.461122685185</v>
      </c>
      <c r="T2061">
        <f t="shared" si="100"/>
        <v>2015</v>
      </c>
    </row>
    <row r="2062" spans="1:20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1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>ROUND(E2062/D2062*100,0)</f>
        <v>104</v>
      </c>
      <c r="O2062">
        <f>IFERROR(ROUND(E2062/L2062,2),0)</f>
        <v>77.75</v>
      </c>
      <c r="P2062" s="12" t="s">
        <v>8293</v>
      </c>
      <c r="Q2062" t="s">
        <v>8297</v>
      </c>
      <c r="R2062" s="9">
        <f t="shared" si="101"/>
        <v>41548.00335648148</v>
      </c>
      <c r="S2062" s="9">
        <f t="shared" si="102"/>
        <v>41563.00335648148</v>
      </c>
      <c r="T2062">
        <f t="shared" si="100"/>
        <v>2013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1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>ROUND(E2063/D2063*100,0)</f>
        <v>21</v>
      </c>
      <c r="O2063">
        <f>IFERROR(ROUND(E2063/L2063,2),0)</f>
        <v>25.49</v>
      </c>
      <c r="P2063" s="12" t="s">
        <v>8288</v>
      </c>
      <c r="Q2063" t="s">
        <v>8289</v>
      </c>
      <c r="R2063" s="9">
        <f t="shared" si="101"/>
        <v>42790.885243055556</v>
      </c>
      <c r="S2063" s="9">
        <f t="shared" si="102"/>
        <v>42820.843576388885</v>
      </c>
      <c r="T2063">
        <f t="shared" si="100"/>
        <v>2017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>ROUND(E2064/D2064*100,0)</f>
        <v>104</v>
      </c>
      <c r="O2064">
        <f>IFERROR(ROUND(E2064/L2064,2),0)</f>
        <v>62.12</v>
      </c>
      <c r="P2064" s="12" t="s">
        <v>8293</v>
      </c>
      <c r="Q2064" t="s">
        <v>8294</v>
      </c>
      <c r="R2064" s="9">
        <f t="shared" si="101"/>
        <v>40764.204375000001</v>
      </c>
      <c r="S2064" s="9">
        <f t="shared" si="102"/>
        <v>40794.204375000001</v>
      </c>
      <c r="T2064">
        <f t="shared" si="100"/>
        <v>2011</v>
      </c>
    </row>
    <row r="2065" spans="1:20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1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>ROUND(E2065/D2065*100,0)</f>
        <v>111</v>
      </c>
      <c r="O2065">
        <f>IFERROR(ROUND(E2065/L2065,2),0)</f>
        <v>67.39</v>
      </c>
      <c r="P2065" s="12" t="s">
        <v>8280</v>
      </c>
      <c r="Q2065" t="s">
        <v>8299</v>
      </c>
      <c r="R2065" s="9">
        <f t="shared" si="101"/>
        <v>41689.917962962965</v>
      </c>
      <c r="S2065" s="9">
        <f t="shared" si="102"/>
        <v>41719.876296296294</v>
      </c>
      <c r="T2065">
        <f t="shared" si="100"/>
        <v>2014</v>
      </c>
    </row>
    <row r="2066" spans="1:20" ht="43.5" x14ac:dyDescent="0.35">
      <c r="A2066">
        <v>1704</v>
      </c>
      <c r="B2066" s="3" t="s">
        <v>1705</v>
      </c>
      <c r="C2066" s="3" t="s">
        <v>5814</v>
      </c>
      <c r="D2066" s="6">
        <v>2000</v>
      </c>
      <c r="E2066" s="8">
        <v>1302</v>
      </c>
      <c r="F2066" t="s">
        <v>8220</v>
      </c>
      <c r="G2066" t="s">
        <v>8223</v>
      </c>
      <c r="H2066" t="s">
        <v>8245</v>
      </c>
      <c r="I2066" s="11">
        <v>1424056873</v>
      </c>
      <c r="J2066">
        <v>1421464873</v>
      </c>
      <c r="K2066" t="b">
        <v>0</v>
      </c>
      <c r="L2066">
        <v>11</v>
      </c>
      <c r="M2066" t="b">
        <v>0</v>
      </c>
      <c r="N2066">
        <f>ROUND(E2066/D2066*100,0)</f>
        <v>65</v>
      </c>
      <c r="O2066">
        <f>IFERROR(ROUND(E2066/L2066,2),0)</f>
        <v>118.36</v>
      </c>
      <c r="P2066" s="12" t="s">
        <v>8293</v>
      </c>
      <c r="Q2066" t="s">
        <v>8296</v>
      </c>
      <c r="R2066" s="9">
        <f t="shared" si="101"/>
        <v>42021.139733796299</v>
      </c>
      <c r="S2066" s="9">
        <f t="shared" si="102"/>
        <v>42051.139733796299</v>
      </c>
      <c r="T2066">
        <f t="shared" si="100"/>
        <v>2015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>ROUND(E2067/D2067*100,0)</f>
        <v>129</v>
      </c>
      <c r="O2067">
        <f>IFERROR(ROUND(E2067/L2067,2),0)</f>
        <v>64.459999999999994</v>
      </c>
      <c r="P2067" s="12" t="s">
        <v>8266</v>
      </c>
      <c r="Q2067" t="s">
        <v>8269</v>
      </c>
      <c r="R2067" s="9">
        <f t="shared" si="101"/>
        <v>42420.140277777777</v>
      </c>
      <c r="S2067" s="9">
        <f t="shared" si="102"/>
        <v>42444.666666666672</v>
      </c>
      <c r="T2067">
        <f t="shared" si="100"/>
        <v>2016</v>
      </c>
    </row>
    <row r="2068" spans="1:20" ht="43.5" x14ac:dyDescent="0.35">
      <c r="A2068">
        <v>4094</v>
      </c>
      <c r="B2068" s="3" t="s">
        <v>4090</v>
      </c>
      <c r="C2068" s="3" t="s">
        <v>8197</v>
      </c>
      <c r="D2068" s="6">
        <v>2000</v>
      </c>
      <c r="E2068" s="8">
        <v>730</v>
      </c>
      <c r="F2068" t="s">
        <v>8220</v>
      </c>
      <c r="G2068" t="s">
        <v>8223</v>
      </c>
      <c r="H2068" t="s">
        <v>8245</v>
      </c>
      <c r="I2068" s="11">
        <v>1413953940</v>
      </c>
      <c r="J2068">
        <v>1410141900</v>
      </c>
      <c r="K2068" t="b">
        <v>0</v>
      </c>
      <c r="L2068">
        <v>8</v>
      </c>
      <c r="M2068" t="b">
        <v>0</v>
      </c>
      <c r="N2068">
        <f>ROUND(E2068/D2068*100,0)</f>
        <v>37</v>
      </c>
      <c r="O2068">
        <f>IFERROR(ROUND(E2068/L2068,2),0)</f>
        <v>91.25</v>
      </c>
      <c r="P2068" s="12" t="s">
        <v>8266</v>
      </c>
      <c r="Q2068" t="s">
        <v>8268</v>
      </c>
      <c r="R2068" s="9">
        <f t="shared" si="101"/>
        <v>41890.086805555555</v>
      </c>
      <c r="S2068" s="9">
        <f t="shared" si="102"/>
        <v>41934.207638888889</v>
      </c>
      <c r="T2068">
        <f t="shared" ref="T2068:T2131" si="103">YEAR(R2068)</f>
        <v>2014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>ROUND(E2069/D2069*100,0)</f>
        <v>154</v>
      </c>
      <c r="O2069">
        <f>IFERROR(ROUND(E2069/L2069,2),0)</f>
        <v>48.06</v>
      </c>
      <c r="P2069" s="12" t="s">
        <v>8285</v>
      </c>
      <c r="Q2069" t="s">
        <v>8286</v>
      </c>
      <c r="R2069" s="9">
        <f t="shared" si="101"/>
        <v>42020.806701388887</v>
      </c>
      <c r="S2069" s="9">
        <f t="shared" si="102"/>
        <v>42039.166666666672</v>
      </c>
      <c r="T2069">
        <f t="shared" si="103"/>
        <v>2015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>ROUND(E2070/D2070*100,0)</f>
        <v>102</v>
      </c>
      <c r="O2070">
        <f>IFERROR(ROUND(E2070/L2070,2),0)</f>
        <v>66.83</v>
      </c>
      <c r="P2070" s="12" t="s">
        <v>8293</v>
      </c>
      <c r="Q2070" t="s">
        <v>8294</v>
      </c>
      <c r="R2070" s="9">
        <f t="shared" si="101"/>
        <v>41205.854537037041</v>
      </c>
      <c r="S2070" s="9">
        <f t="shared" si="102"/>
        <v>41265.896203703705</v>
      </c>
      <c r="T2070">
        <f t="shared" si="103"/>
        <v>2012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>ROUND(E2071/D2071*100,0)</f>
        <v>102</v>
      </c>
      <c r="O2071">
        <f>IFERROR(ROUND(E2071/L2071,2),0)</f>
        <v>69.819999999999993</v>
      </c>
      <c r="P2071" s="12" t="s">
        <v>8266</v>
      </c>
      <c r="Q2071" t="s">
        <v>8268</v>
      </c>
      <c r="R2071" s="9">
        <f t="shared" si="101"/>
        <v>41815.774826388886</v>
      </c>
      <c r="S2071" s="9">
        <f t="shared" si="102"/>
        <v>41830.774826388886</v>
      </c>
      <c r="T2071">
        <f t="shared" si="103"/>
        <v>2014</v>
      </c>
    </row>
    <row r="2072" spans="1:20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1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>ROUND(E2072/D2072*100,0)</f>
        <v>256</v>
      </c>
      <c r="O2072">
        <f>IFERROR(ROUND(E2072/L2072,2),0)</f>
        <v>69.77</v>
      </c>
      <c r="P2072" s="12" t="s">
        <v>8290</v>
      </c>
      <c r="Q2072" t="s">
        <v>8291</v>
      </c>
      <c r="R2072" s="9">
        <f t="shared" si="101"/>
        <v>41144.709490740745</v>
      </c>
      <c r="S2072" s="9">
        <f t="shared" si="102"/>
        <v>41158.709490740745</v>
      </c>
      <c r="T2072">
        <f t="shared" si="103"/>
        <v>2012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1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>ROUND(E2073/D2073*100,0)</f>
        <v>102</v>
      </c>
      <c r="O2073">
        <f>IFERROR(ROUND(E2073/L2073,2),0)</f>
        <v>59.04</v>
      </c>
      <c r="P2073" s="12" t="s">
        <v>8266</v>
      </c>
      <c r="Q2073" t="s">
        <v>8269</v>
      </c>
      <c r="R2073" s="9">
        <f t="shared" si="101"/>
        <v>41747.471504629626</v>
      </c>
      <c r="S2073" s="9">
        <f t="shared" si="102"/>
        <v>41778.208333333336</v>
      </c>
      <c r="T2073">
        <f t="shared" si="103"/>
        <v>2014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>ROUND(E2074/D2074*100,0)</f>
        <v>153</v>
      </c>
      <c r="O2074">
        <f>IFERROR(ROUND(E2074/L2074,2),0)</f>
        <v>109.57</v>
      </c>
      <c r="P2074" s="12" t="s">
        <v>8266</v>
      </c>
      <c r="Q2074" t="s">
        <v>8268</v>
      </c>
      <c r="R2074" s="9">
        <f t="shared" si="101"/>
        <v>42513.110787037032</v>
      </c>
      <c r="S2074" s="9">
        <f t="shared" si="102"/>
        <v>42534.708333333328</v>
      </c>
      <c r="T2074">
        <f t="shared" si="103"/>
        <v>2016</v>
      </c>
    </row>
    <row r="2075" spans="1:20" ht="43.5" x14ac:dyDescent="0.35">
      <c r="A2075">
        <v>3958</v>
      </c>
      <c r="B2075" s="3" t="s">
        <v>3955</v>
      </c>
      <c r="C2075" s="3" t="s">
        <v>8065</v>
      </c>
      <c r="D2075" s="6">
        <v>2000</v>
      </c>
      <c r="E2075" s="8">
        <v>641</v>
      </c>
      <c r="F2075" t="s">
        <v>8220</v>
      </c>
      <c r="G2075" t="s">
        <v>8223</v>
      </c>
      <c r="H2075" t="s">
        <v>8245</v>
      </c>
      <c r="I2075" s="11">
        <v>1406988000</v>
      </c>
      <c r="J2075">
        <v>1403822912</v>
      </c>
      <c r="K2075" t="b">
        <v>0</v>
      </c>
      <c r="L2075">
        <v>16</v>
      </c>
      <c r="M2075" t="b">
        <v>0</v>
      </c>
      <c r="N2075">
        <f>ROUND(E2075/D2075*100,0)</f>
        <v>32</v>
      </c>
      <c r="O2075">
        <f>IFERROR(ROUND(E2075/L2075,2),0)</f>
        <v>40.06</v>
      </c>
      <c r="P2075" s="12" t="s">
        <v>8266</v>
      </c>
      <c r="Q2075" t="s">
        <v>8268</v>
      </c>
      <c r="R2075" s="9">
        <f t="shared" si="101"/>
        <v>41816.950370370374</v>
      </c>
      <c r="S2075" s="9">
        <f t="shared" si="102"/>
        <v>41853.583333333336</v>
      </c>
      <c r="T2075">
        <f t="shared" si="103"/>
        <v>2014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>ROUND(E2076/D2076*100,0)</f>
        <v>153</v>
      </c>
      <c r="O2076">
        <f>IFERROR(ROUND(E2076/L2076,2),0)</f>
        <v>41.41</v>
      </c>
      <c r="P2076" s="12" t="s">
        <v>8266</v>
      </c>
      <c r="Q2076" t="s">
        <v>8268</v>
      </c>
      <c r="R2076" s="9">
        <f t="shared" si="101"/>
        <v>41820.639189814814</v>
      </c>
      <c r="S2076" s="9">
        <f t="shared" si="102"/>
        <v>41843.165972222225</v>
      </c>
      <c r="T2076">
        <f t="shared" si="103"/>
        <v>2014</v>
      </c>
    </row>
    <row r="2077" spans="1:20" ht="58" x14ac:dyDescent="0.35">
      <c r="A2077">
        <v>3985</v>
      </c>
      <c r="B2077" s="3" t="s">
        <v>3981</v>
      </c>
      <c r="C2077" s="3" t="s">
        <v>8091</v>
      </c>
      <c r="D2077" s="6">
        <v>2000</v>
      </c>
      <c r="E2077" s="8">
        <v>641</v>
      </c>
      <c r="F2077" t="s">
        <v>8220</v>
      </c>
      <c r="G2077" t="s">
        <v>8223</v>
      </c>
      <c r="H2077" t="s">
        <v>8245</v>
      </c>
      <c r="I2077" s="11">
        <v>1456002300</v>
      </c>
      <c r="J2077">
        <v>1454173120</v>
      </c>
      <c r="K2077" t="b">
        <v>0</v>
      </c>
      <c r="L2077">
        <v>19</v>
      </c>
      <c r="M2077" t="b">
        <v>0</v>
      </c>
      <c r="N2077">
        <f>ROUND(E2077/D2077*100,0)</f>
        <v>32</v>
      </c>
      <c r="O2077">
        <f>IFERROR(ROUND(E2077/L2077,2),0)</f>
        <v>33.74</v>
      </c>
      <c r="P2077" s="12" t="s">
        <v>8266</v>
      </c>
      <c r="Q2077" t="s">
        <v>8268</v>
      </c>
      <c r="R2077" s="9">
        <f t="shared" si="101"/>
        <v>42399.707407407404</v>
      </c>
      <c r="S2077" s="9">
        <f t="shared" si="102"/>
        <v>42420.878472222219</v>
      </c>
      <c r="T2077">
        <f t="shared" si="103"/>
        <v>2016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>ROUND(E2078/D2078*100,0)</f>
        <v>102</v>
      </c>
      <c r="O2078">
        <f>IFERROR(ROUND(E2078/L2078,2),0)</f>
        <v>61.1</v>
      </c>
      <c r="P2078" s="12" t="s">
        <v>8266</v>
      </c>
      <c r="Q2078" t="s">
        <v>8268</v>
      </c>
      <c r="R2078" s="9">
        <f t="shared" si="101"/>
        <v>41753.515856481477</v>
      </c>
      <c r="S2078" s="9">
        <f t="shared" si="102"/>
        <v>41781.921527777777</v>
      </c>
      <c r="T2078">
        <f t="shared" si="103"/>
        <v>2014</v>
      </c>
    </row>
    <row r="2079" spans="1:20" ht="43.5" x14ac:dyDescent="0.35">
      <c r="A2079">
        <v>4075</v>
      </c>
      <c r="B2079" s="3" t="s">
        <v>4071</v>
      </c>
      <c r="C2079" s="3" t="s">
        <v>8178</v>
      </c>
      <c r="D2079" s="6">
        <v>2000</v>
      </c>
      <c r="E2079" s="8">
        <v>576</v>
      </c>
      <c r="F2079" t="s">
        <v>8220</v>
      </c>
      <c r="G2079" t="s">
        <v>8224</v>
      </c>
      <c r="H2079" t="s">
        <v>8246</v>
      </c>
      <c r="I2079" s="11">
        <v>1404149280</v>
      </c>
      <c r="J2079">
        <v>1400547969</v>
      </c>
      <c r="K2079" t="b">
        <v>0</v>
      </c>
      <c r="L2079">
        <v>13</v>
      </c>
      <c r="M2079" t="b">
        <v>0</v>
      </c>
      <c r="N2079">
        <f>ROUND(E2079/D2079*100,0)</f>
        <v>29</v>
      </c>
      <c r="O2079">
        <f>IFERROR(ROUND(E2079/L2079,2),0)</f>
        <v>44.31</v>
      </c>
      <c r="P2079" s="12" t="s">
        <v>8266</v>
      </c>
      <c r="Q2079" t="s">
        <v>8268</v>
      </c>
      <c r="R2079" s="9">
        <f t="shared" si="101"/>
        <v>41779.045937499999</v>
      </c>
      <c r="S2079" s="9">
        <f t="shared" si="102"/>
        <v>41820.727777777778</v>
      </c>
      <c r="T2079">
        <f t="shared" si="103"/>
        <v>2014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>ROUND(E2080/D2080*100,0)</f>
        <v>102</v>
      </c>
      <c r="O2080">
        <f>IFERROR(ROUND(E2080/L2080,2),0)</f>
        <v>152.5</v>
      </c>
      <c r="P2080" s="12" t="s">
        <v>8266</v>
      </c>
      <c r="Q2080" t="s">
        <v>8268</v>
      </c>
      <c r="R2080" s="9">
        <f t="shared" si="101"/>
        <v>42512.58321759259</v>
      </c>
      <c r="S2080" s="9">
        <f t="shared" si="102"/>
        <v>42526.58321759259</v>
      </c>
      <c r="T2080">
        <f t="shared" si="103"/>
        <v>2016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>ROUND(E2081/D2081*100,0)</f>
        <v>101</v>
      </c>
      <c r="O2081">
        <f>IFERROR(ROUND(E2081/L2081,2),0)</f>
        <v>76.05</v>
      </c>
      <c r="P2081" s="12" t="s">
        <v>8293</v>
      </c>
      <c r="Q2081" t="s">
        <v>8297</v>
      </c>
      <c r="R2081" s="9">
        <f t="shared" si="101"/>
        <v>40666.973541666666</v>
      </c>
      <c r="S2081" s="9">
        <f t="shared" si="102"/>
        <v>40705.125</v>
      </c>
      <c r="T2081">
        <f t="shared" si="103"/>
        <v>2011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>ROUND(E2082/D2082*100,0)</f>
        <v>101</v>
      </c>
      <c r="O2082">
        <f>IFERROR(ROUND(E2082/L2082,2),0)</f>
        <v>56.33</v>
      </c>
      <c r="P2082" s="12" t="s">
        <v>8266</v>
      </c>
      <c r="Q2082" t="s">
        <v>8268</v>
      </c>
      <c r="R2082" s="9">
        <f t="shared" si="101"/>
        <v>42536.815648148149</v>
      </c>
      <c r="S2082" s="9">
        <f t="shared" si="102"/>
        <v>42566.815648148149</v>
      </c>
      <c r="T2082">
        <f t="shared" si="103"/>
        <v>2016</v>
      </c>
    </row>
    <row r="2083" spans="1:20" ht="43.5" x14ac:dyDescent="0.35">
      <c r="A2083">
        <v>4028</v>
      </c>
      <c r="B2083" s="3" t="s">
        <v>4024</v>
      </c>
      <c r="C2083" s="3" t="s">
        <v>8133</v>
      </c>
      <c r="D2083" s="6">
        <v>2000</v>
      </c>
      <c r="E2083" s="8">
        <v>561</v>
      </c>
      <c r="F2083" t="s">
        <v>8220</v>
      </c>
      <c r="G2083" t="s">
        <v>8223</v>
      </c>
      <c r="H2083" t="s">
        <v>8245</v>
      </c>
      <c r="I2083" s="11">
        <v>1402007500</v>
      </c>
      <c r="J2083">
        <v>1399415500</v>
      </c>
      <c r="K2083" t="b">
        <v>0</v>
      </c>
      <c r="L2083">
        <v>11</v>
      </c>
      <c r="M2083" t="b">
        <v>0</v>
      </c>
      <c r="N2083">
        <f>ROUND(E2083/D2083*100,0)</f>
        <v>28</v>
      </c>
      <c r="O2083">
        <f>IFERROR(ROUND(E2083/L2083,2),0)</f>
        <v>51</v>
      </c>
      <c r="P2083" s="12" t="s">
        <v>8266</v>
      </c>
      <c r="Q2083" t="s">
        <v>8268</v>
      </c>
      <c r="R2083" s="9">
        <f t="shared" si="101"/>
        <v>41765.938657407409</v>
      </c>
      <c r="S2083" s="9">
        <f t="shared" si="102"/>
        <v>41795.938657407409</v>
      </c>
      <c r="T2083">
        <f t="shared" si="103"/>
        <v>2014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>ROUND(E2084/D2084*100,0)</f>
        <v>101</v>
      </c>
      <c r="O2084">
        <f>IFERROR(ROUND(E2084/L2084,2),0)</f>
        <v>79.89</v>
      </c>
      <c r="P2084" s="12" t="s">
        <v>8266</v>
      </c>
      <c r="Q2084" t="s">
        <v>8268</v>
      </c>
      <c r="R2084" s="9">
        <f t="shared" si="101"/>
        <v>41927.873784722222</v>
      </c>
      <c r="S2084" s="9">
        <f t="shared" si="102"/>
        <v>41950.770833333336</v>
      </c>
      <c r="T2084">
        <f t="shared" si="103"/>
        <v>2014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>ROUND(E2085/D2085*100,0)</f>
        <v>101</v>
      </c>
      <c r="O2085">
        <f>IFERROR(ROUND(E2085/L2085,2),0)</f>
        <v>38.85</v>
      </c>
      <c r="P2085" s="12" t="s">
        <v>8293</v>
      </c>
      <c r="Q2085" t="s">
        <v>8294</v>
      </c>
      <c r="R2085" s="9">
        <f t="shared" si="101"/>
        <v>41022.645185185182</v>
      </c>
      <c r="S2085" s="9">
        <f t="shared" si="102"/>
        <v>41052.645185185182</v>
      </c>
      <c r="T2085">
        <f t="shared" si="103"/>
        <v>2012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>ROUND(E2086/D2086*100,0)</f>
        <v>101</v>
      </c>
      <c r="O2086">
        <f>IFERROR(ROUND(E2086/L2086,2),0)</f>
        <v>215.86</v>
      </c>
      <c r="P2086" s="12" t="s">
        <v>8290</v>
      </c>
      <c r="Q2086" t="s">
        <v>8291</v>
      </c>
      <c r="R2086" s="9">
        <f t="shared" si="101"/>
        <v>40924.650868055556</v>
      </c>
      <c r="S2086" s="9">
        <f t="shared" si="102"/>
        <v>40954.650868055556</v>
      </c>
      <c r="T2086">
        <f t="shared" si="103"/>
        <v>2012</v>
      </c>
    </row>
    <row r="2087" spans="1:20" ht="43.5" x14ac:dyDescent="0.3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 s="11">
        <v>1486095060</v>
      </c>
      <c r="J2087">
        <v>1484198170</v>
      </c>
      <c r="K2087" t="b">
        <v>0</v>
      </c>
      <c r="L2087">
        <v>31</v>
      </c>
      <c r="M2087" t="b">
        <v>1</v>
      </c>
      <c r="N2087">
        <f>ROUND(E2087/D2087*100,0)</f>
        <v>116</v>
      </c>
      <c r="O2087">
        <f>IFERROR(ROUND(E2087/L2087,2),0)</f>
        <v>48.71</v>
      </c>
      <c r="P2087" s="12" t="s">
        <v>8293</v>
      </c>
      <c r="Q2087" t="s">
        <v>8297</v>
      </c>
      <c r="R2087" s="9">
        <f t="shared" si="101"/>
        <v>42747.219560185185</v>
      </c>
      <c r="S2087" s="9">
        <f t="shared" si="102"/>
        <v>42769.174305555556</v>
      </c>
      <c r="T2087">
        <f t="shared" si="103"/>
        <v>2017</v>
      </c>
    </row>
    <row r="2088" spans="1:20" ht="43.5" x14ac:dyDescent="0.3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1">
        <v>1415126022</v>
      </c>
      <c r="J2088">
        <v>1412530422</v>
      </c>
      <c r="K2088" t="b">
        <v>0</v>
      </c>
      <c r="L2088">
        <v>36</v>
      </c>
      <c r="M2088" t="b">
        <v>1</v>
      </c>
      <c r="N2088">
        <f>ROUND(E2088/D2088*100,0)</f>
        <v>101</v>
      </c>
      <c r="O2088">
        <f>IFERROR(ROUND(E2088/L2088,2),0)</f>
        <v>41.94</v>
      </c>
      <c r="P2088" s="12" t="s">
        <v>8290</v>
      </c>
      <c r="Q2088" t="s">
        <v>8298</v>
      </c>
      <c r="R2088" s="9">
        <f t="shared" si="101"/>
        <v>41917.731736111113</v>
      </c>
      <c r="S2088" s="9">
        <f t="shared" si="102"/>
        <v>41947.773402777777</v>
      </c>
      <c r="T2088">
        <f t="shared" si="103"/>
        <v>2014</v>
      </c>
    </row>
    <row r="2089" spans="1:20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1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>ROUND(E2089/D2089*100,0)</f>
        <v>101</v>
      </c>
      <c r="O2089">
        <f>IFERROR(ROUND(E2089/L2089,2),0)</f>
        <v>35.950000000000003</v>
      </c>
      <c r="P2089" s="12" t="s">
        <v>8266</v>
      </c>
      <c r="Q2089" t="s">
        <v>8268</v>
      </c>
      <c r="R2089" s="9">
        <f t="shared" si="101"/>
        <v>42233.763831018514</v>
      </c>
      <c r="S2089" s="9">
        <f t="shared" si="102"/>
        <v>42258.763831018514</v>
      </c>
      <c r="T2089">
        <f t="shared" si="103"/>
        <v>2015</v>
      </c>
    </row>
    <row r="2090" spans="1:20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1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>ROUND(E2090/D2090*100,0)</f>
        <v>101</v>
      </c>
      <c r="O2090">
        <f>IFERROR(ROUND(E2090/L2090,2),0)</f>
        <v>75.5</v>
      </c>
      <c r="P2090" s="12" t="s">
        <v>8266</v>
      </c>
      <c r="Q2090" t="s">
        <v>8268</v>
      </c>
      <c r="R2090" s="9">
        <f t="shared" si="101"/>
        <v>41775.858564814815</v>
      </c>
      <c r="S2090" s="9">
        <f t="shared" si="102"/>
        <v>41822.165972222225</v>
      </c>
      <c r="T2090">
        <f t="shared" si="103"/>
        <v>2014</v>
      </c>
    </row>
    <row r="2091" spans="1:20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>ROUND(E2091/D2091*100,0)</f>
        <v>126</v>
      </c>
      <c r="O2091">
        <f>IFERROR(ROUND(E2091/L2091,2),0)</f>
        <v>71.709999999999994</v>
      </c>
      <c r="P2091" s="12" t="s">
        <v>8290</v>
      </c>
      <c r="Q2091" t="s">
        <v>8308</v>
      </c>
      <c r="R2091" s="9">
        <f t="shared" si="101"/>
        <v>40779.125428240739</v>
      </c>
      <c r="S2091" s="9">
        <f t="shared" si="102"/>
        <v>40809.125428240739</v>
      </c>
      <c r="T2091">
        <f t="shared" si="103"/>
        <v>2011</v>
      </c>
    </row>
    <row r="2092" spans="1:20" ht="43.5" x14ac:dyDescent="0.35">
      <c r="A2092">
        <v>685</v>
      </c>
      <c r="B2092" s="3" t="s">
        <v>686</v>
      </c>
      <c r="C2092" s="3" t="s">
        <v>4795</v>
      </c>
      <c r="D2092" s="6">
        <v>2000</v>
      </c>
      <c r="E2092" s="8">
        <v>553</v>
      </c>
      <c r="F2092" t="s">
        <v>8220</v>
      </c>
      <c r="G2092" t="s">
        <v>8223</v>
      </c>
      <c r="H2092" t="s">
        <v>8245</v>
      </c>
      <c r="I2092" s="11">
        <v>1421095672</v>
      </c>
      <c r="J2092">
        <v>1417207672</v>
      </c>
      <c r="K2092" t="b">
        <v>0</v>
      </c>
      <c r="L2092">
        <v>10</v>
      </c>
      <c r="M2092" t="b">
        <v>0</v>
      </c>
      <c r="N2092">
        <f>ROUND(E2092/D2092*100,0)</f>
        <v>28</v>
      </c>
      <c r="O2092">
        <f>IFERROR(ROUND(E2092/L2092,2),0)</f>
        <v>55.3</v>
      </c>
      <c r="P2092" s="12" t="s">
        <v>8277</v>
      </c>
      <c r="Q2092" t="s">
        <v>8279</v>
      </c>
      <c r="R2092" s="9">
        <f t="shared" si="101"/>
        <v>41971.866574074069</v>
      </c>
      <c r="S2092" s="9">
        <f t="shared" si="102"/>
        <v>42016.866574074069</v>
      </c>
      <c r="T2092">
        <f t="shared" si="103"/>
        <v>2014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>ROUND(E2093/D2093*100,0)</f>
        <v>100</v>
      </c>
      <c r="O2093">
        <f>IFERROR(ROUND(E2093/L2093,2),0)</f>
        <v>38.590000000000003</v>
      </c>
      <c r="P2093" s="12" t="s">
        <v>8266</v>
      </c>
      <c r="Q2093" t="s">
        <v>8268</v>
      </c>
      <c r="R2093" s="9">
        <f t="shared" si="101"/>
        <v>42129.541585648149</v>
      </c>
      <c r="S2093" s="9">
        <f t="shared" si="102"/>
        <v>42159.541585648149</v>
      </c>
      <c r="T2093">
        <f t="shared" si="103"/>
        <v>2015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>ROUND(E2094/D2094*100,0)</f>
        <v>125</v>
      </c>
      <c r="O2094">
        <f>IFERROR(ROUND(E2094/L2094,2),0)</f>
        <v>44.21</v>
      </c>
      <c r="P2094" s="12" t="s">
        <v>8293</v>
      </c>
      <c r="Q2094" t="s">
        <v>8297</v>
      </c>
      <c r="R2094" s="9">
        <f t="shared" si="101"/>
        <v>41270.954351851848</v>
      </c>
      <c r="S2094" s="9">
        <f t="shared" si="102"/>
        <v>41300.954351851848</v>
      </c>
      <c r="T2094">
        <f t="shared" si="103"/>
        <v>2012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>ROUND(E2095/D2095*100,0)</f>
        <v>100</v>
      </c>
      <c r="O2095">
        <f>IFERROR(ROUND(E2095/L2095,2),0)</f>
        <v>46.95</v>
      </c>
      <c r="P2095" s="12" t="s">
        <v>8293</v>
      </c>
      <c r="Q2095" t="s">
        <v>8297</v>
      </c>
      <c r="R2095" s="9">
        <f t="shared" si="101"/>
        <v>40788.297650462962</v>
      </c>
      <c r="S2095" s="9">
        <f t="shared" si="102"/>
        <v>40830.958333333336</v>
      </c>
      <c r="T2095">
        <f t="shared" si="103"/>
        <v>2011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>ROUND(E2096/D2096*100,0)</f>
        <v>100</v>
      </c>
      <c r="O2096">
        <f>IFERROR(ROUND(E2096/L2096,2),0)</f>
        <v>107.21</v>
      </c>
      <c r="P2096" s="12" t="s">
        <v>8293</v>
      </c>
      <c r="Q2096" t="s">
        <v>8297</v>
      </c>
      <c r="R2096" s="9">
        <f t="shared" si="101"/>
        <v>41494.963587962964</v>
      </c>
      <c r="S2096" s="9">
        <f t="shared" si="102"/>
        <v>41523.165972222225</v>
      </c>
      <c r="T2096">
        <f t="shared" si="103"/>
        <v>2013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>ROUND(E2097/D2097*100,0)</f>
        <v>100</v>
      </c>
      <c r="O2097">
        <f>IFERROR(ROUND(E2097/L2097,2),0)</f>
        <v>39.49</v>
      </c>
      <c r="P2097" s="12" t="s">
        <v>8293</v>
      </c>
      <c r="Q2097" t="s">
        <v>8294</v>
      </c>
      <c r="R2097" s="9">
        <f t="shared" si="101"/>
        <v>41026.083298611113</v>
      </c>
      <c r="S2097" s="9">
        <f t="shared" si="102"/>
        <v>41056.083298611113</v>
      </c>
      <c r="T2097">
        <f t="shared" si="103"/>
        <v>2012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>ROUND(E2098/D2098*100,0)</f>
        <v>100</v>
      </c>
      <c r="O2098">
        <f>IFERROR(ROUND(E2098/L2098,2),0)</f>
        <v>40.549999999999997</v>
      </c>
      <c r="P2098" s="12" t="s">
        <v>8266</v>
      </c>
      <c r="Q2098" t="s">
        <v>8268</v>
      </c>
      <c r="R2098" s="9">
        <f t="shared" si="101"/>
        <v>42460.733530092592</v>
      </c>
      <c r="S2098" s="9">
        <f t="shared" si="102"/>
        <v>42490.733530092592</v>
      </c>
      <c r="T2098">
        <f t="shared" si="103"/>
        <v>2016</v>
      </c>
    </row>
    <row r="2099" spans="1:20" ht="43.5" x14ac:dyDescent="0.3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 s="11">
        <v>1484687436</v>
      </c>
      <c r="J2099">
        <v>1482095436</v>
      </c>
      <c r="K2099" t="b">
        <v>0</v>
      </c>
      <c r="L2099">
        <v>30</v>
      </c>
      <c r="M2099" t="b">
        <v>1</v>
      </c>
      <c r="N2099">
        <f>ROUND(E2099/D2099*100,0)</f>
        <v>125</v>
      </c>
      <c r="O2099">
        <f>IFERROR(ROUND(E2099/L2099,2),0)</f>
        <v>50</v>
      </c>
      <c r="P2099" s="12" t="s">
        <v>8266</v>
      </c>
      <c r="Q2099" t="s">
        <v>8268</v>
      </c>
      <c r="R2099" s="9">
        <f t="shared" si="101"/>
        <v>42722.882361111115</v>
      </c>
      <c r="S2099" s="9">
        <f t="shared" si="102"/>
        <v>42752.882361111115</v>
      </c>
      <c r="T2099">
        <f t="shared" si="103"/>
        <v>2016</v>
      </c>
    </row>
    <row r="2100" spans="1:20" ht="29" x14ac:dyDescent="0.3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 s="11">
        <v>1469329217</v>
      </c>
      <c r="J2100">
        <v>1466737217</v>
      </c>
      <c r="K2100" t="b">
        <v>0</v>
      </c>
      <c r="L2100">
        <v>47</v>
      </c>
      <c r="M2100" t="b">
        <v>1</v>
      </c>
      <c r="N2100">
        <f>ROUND(E2100/D2100*100,0)</f>
        <v>103</v>
      </c>
      <c r="O2100">
        <f>IFERROR(ROUND(E2100/L2100,2),0)</f>
        <v>31.91</v>
      </c>
      <c r="P2100" s="12" t="s">
        <v>8293</v>
      </c>
      <c r="Q2100" t="s">
        <v>8301</v>
      </c>
      <c r="R2100" s="9">
        <f t="shared" si="101"/>
        <v>42545.125196759262</v>
      </c>
      <c r="S2100" s="9">
        <f t="shared" si="102"/>
        <v>42575.125196759262</v>
      </c>
      <c r="T2100">
        <f t="shared" si="103"/>
        <v>2016</v>
      </c>
    </row>
    <row r="2101" spans="1:20" ht="72.5" x14ac:dyDescent="0.3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 s="11">
        <v>1476479447</v>
      </c>
      <c r="J2101">
        <v>1471295447</v>
      </c>
      <c r="K2101" t="b">
        <v>0</v>
      </c>
      <c r="L2101">
        <v>29</v>
      </c>
      <c r="M2101" t="b">
        <v>1</v>
      </c>
      <c r="N2101">
        <f>ROUND(E2101/D2101*100,0)</f>
        <v>100</v>
      </c>
      <c r="O2101">
        <f>IFERROR(ROUND(E2101/L2101,2),0)</f>
        <v>51.72</v>
      </c>
      <c r="P2101" s="12" t="s">
        <v>8266</v>
      </c>
      <c r="Q2101" t="s">
        <v>8267</v>
      </c>
      <c r="R2101" s="9">
        <f t="shared" si="101"/>
        <v>42597.882488425923</v>
      </c>
      <c r="S2101" s="9">
        <f t="shared" si="102"/>
        <v>42657.882488425923</v>
      </c>
      <c r="T2101">
        <f t="shared" si="103"/>
        <v>2016</v>
      </c>
    </row>
    <row r="2102" spans="1:20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1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>ROUND(E2102/D2102*100,0)</f>
        <v>100</v>
      </c>
      <c r="O2102">
        <f>IFERROR(ROUND(E2102/L2102,2),0)</f>
        <v>51.72</v>
      </c>
      <c r="P2102" s="12" t="s">
        <v>8266</v>
      </c>
      <c r="Q2102" t="s">
        <v>8268</v>
      </c>
      <c r="R2102" s="9">
        <f t="shared" si="101"/>
        <v>41792.645277777774</v>
      </c>
      <c r="S2102" s="9">
        <f t="shared" si="102"/>
        <v>41822.645277777774</v>
      </c>
      <c r="T2102">
        <f t="shared" si="103"/>
        <v>2014</v>
      </c>
    </row>
    <row r="2103" spans="1:20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1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>ROUND(E2103/D2103*100,0)</f>
        <v>100</v>
      </c>
      <c r="O2103">
        <f>IFERROR(ROUND(E2103/L2103,2),0)</f>
        <v>51.72</v>
      </c>
      <c r="P2103" s="12" t="s">
        <v>8266</v>
      </c>
      <c r="Q2103" t="s">
        <v>8268</v>
      </c>
      <c r="R2103" s="9">
        <f t="shared" si="101"/>
        <v>41848.866157407407</v>
      </c>
      <c r="S2103" s="9">
        <f t="shared" si="102"/>
        <v>41868.21597222222</v>
      </c>
      <c r="T2103">
        <f t="shared" si="103"/>
        <v>2014</v>
      </c>
    </row>
    <row r="2104" spans="1:20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1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>ROUND(E2104/D2104*100,0)</f>
        <v>100</v>
      </c>
      <c r="O2104">
        <f>IFERROR(ROUND(E2104/L2104,2),0)</f>
        <v>33.33</v>
      </c>
      <c r="P2104" s="12" t="s">
        <v>8266</v>
      </c>
      <c r="Q2104" t="s">
        <v>8268</v>
      </c>
      <c r="R2104" s="9">
        <f t="shared" si="101"/>
        <v>41836.471180555556</v>
      </c>
      <c r="S2104" s="9">
        <f t="shared" si="102"/>
        <v>41850.471180555556</v>
      </c>
      <c r="T2104">
        <f t="shared" si="103"/>
        <v>2014</v>
      </c>
    </row>
    <row r="2105" spans="1:20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1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>ROUND(E2105/D2105*100,0)</f>
        <v>100</v>
      </c>
      <c r="O2105">
        <f>IFERROR(ROUND(E2105/L2105,2),0)</f>
        <v>55.56</v>
      </c>
      <c r="P2105" s="12" t="s">
        <v>8266</v>
      </c>
      <c r="Q2105" t="s">
        <v>8269</v>
      </c>
      <c r="R2105" s="9">
        <f t="shared" si="101"/>
        <v>42499.842962962968</v>
      </c>
      <c r="S2105" s="9">
        <f t="shared" si="102"/>
        <v>42519.024999999994</v>
      </c>
      <c r="T2105">
        <f t="shared" si="103"/>
        <v>2016</v>
      </c>
    </row>
    <row r="2106" spans="1:20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1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>ROUND(E2106/D2106*100,0)</f>
        <v>15</v>
      </c>
      <c r="O2106">
        <f>IFERROR(ROUND(E2106/L2106,2),0)</f>
        <v>150</v>
      </c>
      <c r="P2106" s="12" t="s">
        <v>8266</v>
      </c>
      <c r="Q2106" t="s">
        <v>8269</v>
      </c>
      <c r="R2106" s="9">
        <f t="shared" si="101"/>
        <v>41793.17219907407</v>
      </c>
      <c r="S2106" s="9">
        <f t="shared" si="102"/>
        <v>41823.17219907407</v>
      </c>
      <c r="T2106">
        <f t="shared" si="103"/>
        <v>2014</v>
      </c>
    </row>
    <row r="2107" spans="1:20" ht="58" x14ac:dyDescent="0.35">
      <c r="A2107">
        <v>3888</v>
      </c>
      <c r="B2107" s="3" t="s">
        <v>3885</v>
      </c>
      <c r="C2107" s="3" t="s">
        <v>7996</v>
      </c>
      <c r="D2107" s="6">
        <v>2000</v>
      </c>
      <c r="E2107" s="8">
        <v>542</v>
      </c>
      <c r="F2107" t="s">
        <v>8220</v>
      </c>
      <c r="G2107" t="s">
        <v>8224</v>
      </c>
      <c r="H2107" t="s">
        <v>8246</v>
      </c>
      <c r="I2107" s="11">
        <v>1488114358</v>
      </c>
      <c r="J2107">
        <v>1485522358</v>
      </c>
      <c r="K2107" t="b">
        <v>0</v>
      </c>
      <c r="L2107">
        <v>14</v>
      </c>
      <c r="M2107" t="b">
        <v>0</v>
      </c>
      <c r="N2107">
        <f>ROUND(E2107/D2107*100,0)</f>
        <v>27</v>
      </c>
      <c r="O2107">
        <f>IFERROR(ROUND(E2107/L2107,2),0)</f>
        <v>38.71</v>
      </c>
      <c r="P2107" s="12" t="s">
        <v>8266</v>
      </c>
      <c r="Q2107" t="s">
        <v>8268</v>
      </c>
      <c r="R2107" s="9">
        <f t="shared" si="101"/>
        <v>42762.545810185184</v>
      </c>
      <c r="S2107" s="9">
        <f t="shared" si="102"/>
        <v>42792.545810185184</v>
      </c>
      <c r="T2107">
        <f t="shared" si="103"/>
        <v>2017</v>
      </c>
    </row>
    <row r="2108" spans="1:20" ht="43.5" x14ac:dyDescent="0.35">
      <c r="A2108">
        <v>2917</v>
      </c>
      <c r="B2108" s="3" t="s">
        <v>2917</v>
      </c>
      <c r="C2108" s="3" t="s">
        <v>7027</v>
      </c>
      <c r="D2108" s="6">
        <v>2000</v>
      </c>
      <c r="E2108" s="8">
        <v>437</v>
      </c>
      <c r="F2108" t="s">
        <v>8220</v>
      </c>
      <c r="G2108" t="s">
        <v>8223</v>
      </c>
      <c r="H2108" t="s">
        <v>8245</v>
      </c>
      <c r="I2108" s="11">
        <v>1442381847</v>
      </c>
      <c r="J2108">
        <v>1440826647</v>
      </c>
      <c r="K2108" t="b">
        <v>0</v>
      </c>
      <c r="L2108">
        <v>9</v>
      </c>
      <c r="M2108" t="b">
        <v>0</v>
      </c>
      <c r="N2108">
        <f>ROUND(E2108/D2108*100,0)</f>
        <v>22</v>
      </c>
      <c r="O2108">
        <f>IFERROR(ROUND(E2108/L2108,2),0)</f>
        <v>48.56</v>
      </c>
      <c r="P2108" s="12" t="s">
        <v>8266</v>
      </c>
      <c r="Q2108" t="s">
        <v>8268</v>
      </c>
      <c r="R2108" s="9">
        <f t="shared" si="101"/>
        <v>42245.234340277777</v>
      </c>
      <c r="S2108" s="9">
        <f t="shared" si="102"/>
        <v>42263.234340277777</v>
      </c>
      <c r="T2108">
        <f t="shared" si="103"/>
        <v>2015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>ROUND(E2109/D2109*100,0)</f>
        <v>198</v>
      </c>
      <c r="O2109">
        <f>IFERROR(ROUND(E2109/L2109,2),0)</f>
        <v>53.04</v>
      </c>
      <c r="P2109" s="12" t="s">
        <v>8290</v>
      </c>
      <c r="Q2109" t="s">
        <v>8308</v>
      </c>
      <c r="R2109" s="9">
        <f t="shared" si="101"/>
        <v>41100.158877314818</v>
      </c>
      <c r="S2109" s="9">
        <f t="shared" si="102"/>
        <v>41104.126388888886</v>
      </c>
      <c r="T2109">
        <f t="shared" si="103"/>
        <v>2012</v>
      </c>
    </row>
    <row r="2110" spans="1:20" ht="43.5" x14ac:dyDescent="0.35">
      <c r="A2110">
        <v>4064</v>
      </c>
      <c r="B2110" s="3" t="s">
        <v>4060</v>
      </c>
      <c r="C2110" s="3" t="s">
        <v>8168</v>
      </c>
      <c r="D2110" s="6">
        <v>2000</v>
      </c>
      <c r="E2110" s="8">
        <v>385</v>
      </c>
      <c r="F2110" t="s">
        <v>8220</v>
      </c>
      <c r="G2110" t="s">
        <v>8225</v>
      </c>
      <c r="H2110" t="s">
        <v>8247</v>
      </c>
      <c r="I2110" s="11">
        <v>1430316426</v>
      </c>
      <c r="J2110">
        <v>1427724426</v>
      </c>
      <c r="K2110" t="b">
        <v>0</v>
      </c>
      <c r="L2110">
        <v>6</v>
      </c>
      <c r="M2110" t="b">
        <v>0</v>
      </c>
      <c r="N2110">
        <f>ROUND(E2110/D2110*100,0)</f>
        <v>19</v>
      </c>
      <c r="O2110">
        <f>IFERROR(ROUND(E2110/L2110,2),0)</f>
        <v>64.17</v>
      </c>
      <c r="P2110" s="12" t="s">
        <v>8266</v>
      </c>
      <c r="Q2110" t="s">
        <v>8268</v>
      </c>
      <c r="R2110" s="9">
        <f t="shared" si="101"/>
        <v>42093.588263888887</v>
      </c>
      <c r="S2110" s="9">
        <f t="shared" si="102"/>
        <v>42123.588263888887</v>
      </c>
      <c r="T2110">
        <f t="shared" si="103"/>
        <v>2015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>ROUND(E2111/D2111*100,0)</f>
        <v>137</v>
      </c>
      <c r="O2111">
        <f>IFERROR(ROUND(E2111/L2111,2),0)</f>
        <v>34.9</v>
      </c>
      <c r="P2111" s="12" t="s">
        <v>8277</v>
      </c>
      <c r="Q2111" t="s">
        <v>8284</v>
      </c>
      <c r="R2111" s="9">
        <f t="shared" si="101"/>
        <v>42494.061793981484</v>
      </c>
      <c r="S2111" s="9">
        <f t="shared" si="102"/>
        <v>42519.061793981484</v>
      </c>
      <c r="T2111">
        <f t="shared" si="103"/>
        <v>2016</v>
      </c>
    </row>
    <row r="2112" spans="1:20" ht="43.5" x14ac:dyDescent="0.35">
      <c r="A2112">
        <v>2753</v>
      </c>
      <c r="B2112" s="3" t="s">
        <v>2753</v>
      </c>
      <c r="C2112" s="3" t="s">
        <v>6863</v>
      </c>
      <c r="D2112" s="6">
        <v>2000</v>
      </c>
      <c r="E2112" s="8">
        <v>380</v>
      </c>
      <c r="F2112" t="s">
        <v>8220</v>
      </c>
      <c r="G2112" t="s">
        <v>8223</v>
      </c>
      <c r="H2112" t="s">
        <v>8245</v>
      </c>
      <c r="I2112" s="11">
        <v>1346017023</v>
      </c>
      <c r="J2112">
        <v>1343425023</v>
      </c>
      <c r="K2112" t="b">
        <v>0</v>
      </c>
      <c r="L2112">
        <v>8</v>
      </c>
      <c r="M2112" t="b">
        <v>0</v>
      </c>
      <c r="N2112">
        <f>ROUND(E2112/D2112*100,0)</f>
        <v>19</v>
      </c>
      <c r="O2112">
        <f>IFERROR(ROUND(E2112/L2112,2),0)</f>
        <v>47.5</v>
      </c>
      <c r="P2112" s="12" t="s">
        <v>8280</v>
      </c>
      <c r="Q2112" t="s">
        <v>8321</v>
      </c>
      <c r="R2112" s="9">
        <f t="shared" si="101"/>
        <v>41117.900729166664</v>
      </c>
      <c r="S2112" s="9">
        <f t="shared" si="102"/>
        <v>41147.900729166664</v>
      </c>
      <c r="T2112">
        <f t="shared" si="103"/>
        <v>2012</v>
      </c>
    </row>
    <row r="2113" spans="1:20" ht="43.5" x14ac:dyDescent="0.35">
      <c r="A2113">
        <v>3740</v>
      </c>
      <c r="B2113" s="3" t="s">
        <v>3737</v>
      </c>
      <c r="C2113" s="3" t="s">
        <v>7850</v>
      </c>
      <c r="D2113" s="6">
        <v>2000</v>
      </c>
      <c r="E2113" s="8">
        <v>358</v>
      </c>
      <c r="F2113" t="s">
        <v>8220</v>
      </c>
      <c r="G2113" t="s">
        <v>8223</v>
      </c>
      <c r="H2113" t="s">
        <v>8245</v>
      </c>
      <c r="I2113" s="11">
        <v>1407808438</v>
      </c>
      <c r="J2113">
        <v>1405217355</v>
      </c>
      <c r="K2113" t="b">
        <v>0</v>
      </c>
      <c r="L2113">
        <v>14</v>
      </c>
      <c r="M2113" t="b">
        <v>0</v>
      </c>
      <c r="N2113">
        <f>ROUND(E2113/D2113*100,0)</f>
        <v>18</v>
      </c>
      <c r="O2113">
        <f>IFERROR(ROUND(E2113/L2113,2),0)</f>
        <v>25.57</v>
      </c>
      <c r="P2113" s="12" t="s">
        <v>8266</v>
      </c>
      <c r="Q2113" t="s">
        <v>8268</v>
      </c>
      <c r="R2113" s="9">
        <f t="shared" si="101"/>
        <v>41833.089756944442</v>
      </c>
      <c r="S2113" s="9">
        <f t="shared" si="102"/>
        <v>41863.079143518517</v>
      </c>
      <c r="T2113">
        <f t="shared" si="103"/>
        <v>2014</v>
      </c>
    </row>
    <row r="2114" spans="1:20" ht="43.5" x14ac:dyDescent="0.3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 s="11">
        <v>1317231008</v>
      </c>
      <c r="J2114">
        <v>1312047008</v>
      </c>
      <c r="K2114" t="b">
        <v>0</v>
      </c>
      <c r="L2114">
        <v>24</v>
      </c>
      <c r="M2114" t="b">
        <v>0</v>
      </c>
      <c r="N2114">
        <f>ROUND(E2114/D2114*100,0)</f>
        <v>29</v>
      </c>
      <c r="O2114">
        <f>IFERROR(ROUND(E2114/L2114,2),0)</f>
        <v>61.04</v>
      </c>
      <c r="P2114" s="12" t="s">
        <v>8293</v>
      </c>
      <c r="Q2114" t="s">
        <v>8319</v>
      </c>
      <c r="R2114" s="9">
        <f t="shared" si="101"/>
        <v>40754.729259259257</v>
      </c>
      <c r="S2114" s="9">
        <f t="shared" si="102"/>
        <v>40814.729259259257</v>
      </c>
      <c r="T2114">
        <f t="shared" si="103"/>
        <v>2011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>ROUND(E2115/D2115*100,0)</f>
        <v>1</v>
      </c>
      <c r="O2115">
        <f>IFERROR(ROUND(E2115/L2115,2),0)</f>
        <v>292.2</v>
      </c>
      <c r="P2115" s="12" t="s">
        <v>8277</v>
      </c>
      <c r="Q2115" t="s">
        <v>8307</v>
      </c>
      <c r="R2115" s="9">
        <f t="shared" ref="R2115:R2178" si="104">(((J2115/60)/60)/24)+DATE(1970,1,1)</f>
        <v>42140.921064814815</v>
      </c>
      <c r="S2115" s="9">
        <f t="shared" ref="S2115:S2178" si="105">(((I2115/60)/60)/24)+DATE(1970,1,1)</f>
        <v>42170.921064814815</v>
      </c>
      <c r="T2115">
        <f t="shared" si="103"/>
        <v>2015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>ROUND(E2116/D2116*100,0)</f>
        <v>146</v>
      </c>
      <c r="O2116">
        <f>IFERROR(ROUND(E2116/L2116,2),0)</f>
        <v>38.42</v>
      </c>
      <c r="P2116" s="12" t="s">
        <v>8266</v>
      </c>
      <c r="Q2116" t="s">
        <v>8269</v>
      </c>
      <c r="R2116" s="9">
        <f t="shared" si="104"/>
        <v>42493.857083333336</v>
      </c>
      <c r="S2116" s="9">
        <f t="shared" si="105"/>
        <v>42508</v>
      </c>
      <c r="T2116">
        <f t="shared" si="103"/>
        <v>2016</v>
      </c>
    </row>
    <row r="2117" spans="1:20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1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>ROUND(E2117/D2117*100,0)</f>
        <v>146</v>
      </c>
      <c r="O2117">
        <f>IFERROR(ROUND(E2117/L2117,2),0)</f>
        <v>40.42</v>
      </c>
      <c r="P2117" s="12" t="s">
        <v>8290</v>
      </c>
      <c r="Q2117" t="s">
        <v>8291</v>
      </c>
      <c r="R2117" s="9">
        <f t="shared" si="104"/>
        <v>40205.174849537041</v>
      </c>
      <c r="S2117" s="9">
        <f t="shared" si="105"/>
        <v>40291.160416666666</v>
      </c>
      <c r="T2117">
        <f t="shared" si="103"/>
        <v>2010</v>
      </c>
    </row>
    <row r="2118" spans="1:20" ht="58" x14ac:dyDescent="0.35">
      <c r="A2118">
        <v>3965</v>
      </c>
      <c r="B2118" s="3" t="s">
        <v>3962</v>
      </c>
      <c r="C2118" s="3" t="s">
        <v>8072</v>
      </c>
      <c r="D2118" s="6">
        <v>2000</v>
      </c>
      <c r="E2118" s="8">
        <v>285</v>
      </c>
      <c r="F2118" t="s">
        <v>8220</v>
      </c>
      <c r="G2118" t="s">
        <v>8223</v>
      </c>
      <c r="H2118" t="s">
        <v>8245</v>
      </c>
      <c r="I2118" s="11">
        <v>1460608780</v>
      </c>
      <c r="J2118">
        <v>1455428380</v>
      </c>
      <c r="K2118" t="b">
        <v>0</v>
      </c>
      <c r="L2118">
        <v>4</v>
      </c>
      <c r="M2118" t="b">
        <v>0</v>
      </c>
      <c r="N2118">
        <f>ROUND(E2118/D2118*100,0)</f>
        <v>14</v>
      </c>
      <c r="O2118">
        <f>IFERROR(ROUND(E2118/L2118,2),0)</f>
        <v>71.25</v>
      </c>
      <c r="P2118" s="12" t="s">
        <v>8266</v>
      </c>
      <c r="Q2118" t="s">
        <v>8268</v>
      </c>
      <c r="R2118" s="9">
        <f t="shared" si="104"/>
        <v>42414.235879629632</v>
      </c>
      <c r="S2118" s="9">
        <f t="shared" si="105"/>
        <v>42474.194212962961</v>
      </c>
      <c r="T2118">
        <f t="shared" si="103"/>
        <v>2016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>ROUND(E2119/D2119*100,0)</f>
        <v>145</v>
      </c>
      <c r="O2119">
        <f>IFERROR(ROUND(E2119/L2119,2),0)</f>
        <v>68.81</v>
      </c>
      <c r="P2119" s="12" t="s">
        <v>8293</v>
      </c>
      <c r="Q2119" t="s">
        <v>8294</v>
      </c>
      <c r="R2119" s="9">
        <f t="shared" si="104"/>
        <v>42366.192974537036</v>
      </c>
      <c r="S2119" s="9">
        <f t="shared" si="105"/>
        <v>42401.75</v>
      </c>
      <c r="T2119">
        <f t="shared" si="103"/>
        <v>2015</v>
      </c>
    </row>
    <row r="2120" spans="1:20" ht="43.5" x14ac:dyDescent="0.35">
      <c r="A2120">
        <v>3099</v>
      </c>
      <c r="B2120" s="3" t="s">
        <v>3099</v>
      </c>
      <c r="C2120" s="3" t="s">
        <v>7209</v>
      </c>
      <c r="D2120" s="6">
        <v>2000</v>
      </c>
      <c r="E2120" s="8">
        <v>278</v>
      </c>
      <c r="F2120" t="s">
        <v>8220</v>
      </c>
      <c r="G2120" t="s">
        <v>8223</v>
      </c>
      <c r="H2120" t="s">
        <v>8245</v>
      </c>
      <c r="I2120" s="11">
        <v>1455251591</v>
      </c>
      <c r="J2120">
        <v>1452659591</v>
      </c>
      <c r="K2120" t="b">
        <v>0</v>
      </c>
      <c r="L2120">
        <v>5</v>
      </c>
      <c r="M2120" t="b">
        <v>0</v>
      </c>
      <c r="N2120">
        <f>ROUND(E2120/D2120*100,0)</f>
        <v>14</v>
      </c>
      <c r="O2120">
        <f>IFERROR(ROUND(E2120/L2120,2),0)</f>
        <v>55.6</v>
      </c>
      <c r="P2120" s="12" t="s">
        <v>8266</v>
      </c>
      <c r="Q2120" t="s">
        <v>8267</v>
      </c>
      <c r="R2120" s="9">
        <f t="shared" si="104"/>
        <v>42382.189710648148</v>
      </c>
      <c r="S2120" s="9">
        <f t="shared" si="105"/>
        <v>42412.189710648148</v>
      </c>
      <c r="T2120">
        <f t="shared" si="103"/>
        <v>2016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>ROUND(E2121/D2121*100,0)</f>
        <v>120</v>
      </c>
      <c r="O2121">
        <f>IFERROR(ROUND(E2121/L2121,2),0)</f>
        <v>31.93</v>
      </c>
      <c r="P2121" s="12" t="s">
        <v>8266</v>
      </c>
      <c r="Q2121" t="s">
        <v>8268</v>
      </c>
      <c r="R2121" s="9">
        <f t="shared" si="104"/>
        <v>41780.412604166668</v>
      </c>
      <c r="S2121" s="9">
        <f t="shared" si="105"/>
        <v>41810.412604166668</v>
      </c>
      <c r="T2121">
        <f t="shared" si="103"/>
        <v>2014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>ROUND(E2122/D2122*100,0)</f>
        <v>180</v>
      </c>
      <c r="O2122">
        <f>IFERROR(ROUND(E2122/L2122,2),0)</f>
        <v>43.52</v>
      </c>
      <c r="P2122" s="12" t="s">
        <v>8293</v>
      </c>
      <c r="Q2122" t="s">
        <v>8297</v>
      </c>
      <c r="R2122" s="9">
        <f t="shared" si="104"/>
        <v>42055.972824074073</v>
      </c>
      <c r="S2122" s="9">
        <f t="shared" si="105"/>
        <v>42085.931157407409</v>
      </c>
      <c r="T2122">
        <f t="shared" si="103"/>
        <v>2015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>ROUND(E2123/D2123*100,0)</f>
        <v>956</v>
      </c>
      <c r="O2123">
        <f>IFERROR(ROUND(E2123/L2123,2),0)</f>
        <v>27.58</v>
      </c>
      <c r="P2123" s="12" t="s">
        <v>8277</v>
      </c>
      <c r="Q2123" t="s">
        <v>8284</v>
      </c>
      <c r="R2123" s="9">
        <f t="shared" si="104"/>
        <v>42658.810277777782</v>
      </c>
      <c r="S2123" s="9">
        <f t="shared" si="105"/>
        <v>42683.851944444439</v>
      </c>
      <c r="T2123">
        <f t="shared" si="103"/>
        <v>2016</v>
      </c>
    </row>
    <row r="2124" spans="1:20" ht="43.5" x14ac:dyDescent="0.35">
      <c r="A2124">
        <v>3867</v>
      </c>
      <c r="B2124" s="3" t="s">
        <v>3864</v>
      </c>
      <c r="C2124" s="3" t="s">
        <v>7976</v>
      </c>
      <c r="D2124" s="6">
        <v>2000</v>
      </c>
      <c r="E2124" s="8">
        <v>251</v>
      </c>
      <c r="F2124" t="s">
        <v>8220</v>
      </c>
      <c r="G2124" t="s">
        <v>8223</v>
      </c>
      <c r="H2124" t="s">
        <v>8245</v>
      </c>
      <c r="I2124" s="11">
        <v>1466278339</v>
      </c>
      <c r="J2124">
        <v>1463686339</v>
      </c>
      <c r="K2124" t="b">
        <v>0</v>
      </c>
      <c r="L2124">
        <v>5</v>
      </c>
      <c r="M2124" t="b">
        <v>0</v>
      </c>
      <c r="N2124">
        <f>ROUND(E2124/D2124*100,0)</f>
        <v>13</v>
      </c>
      <c r="O2124">
        <f>IFERROR(ROUND(E2124/L2124,2),0)</f>
        <v>50.2</v>
      </c>
      <c r="P2124" s="12" t="s">
        <v>8266</v>
      </c>
      <c r="Q2124" t="s">
        <v>8268</v>
      </c>
      <c r="R2124" s="9">
        <f t="shared" si="104"/>
        <v>42509.814108796301</v>
      </c>
      <c r="S2124" s="9">
        <f t="shared" si="105"/>
        <v>42539.814108796301</v>
      </c>
      <c r="T2124">
        <f t="shared" si="103"/>
        <v>2016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>ROUND(E2125/D2125*100,0)</f>
        <v>102</v>
      </c>
      <c r="O2125">
        <f>IFERROR(ROUND(E2125/L2125,2),0)</f>
        <v>68.099999999999994</v>
      </c>
      <c r="P2125" s="12" t="s">
        <v>8290</v>
      </c>
      <c r="Q2125" t="s">
        <v>8291</v>
      </c>
      <c r="R2125" s="9">
        <f t="shared" si="104"/>
        <v>41904.851875</v>
      </c>
      <c r="S2125" s="9">
        <f t="shared" si="105"/>
        <v>41929.5</v>
      </c>
      <c r="T2125">
        <f t="shared" si="103"/>
        <v>2014</v>
      </c>
    </row>
    <row r="2126" spans="1:20" ht="43.5" x14ac:dyDescent="0.35">
      <c r="A2126">
        <v>2129</v>
      </c>
      <c r="B2126" s="3" t="s">
        <v>2130</v>
      </c>
      <c r="C2126" s="3" t="s">
        <v>6239</v>
      </c>
      <c r="D2126" s="6">
        <v>2000</v>
      </c>
      <c r="E2126" s="8">
        <v>236</v>
      </c>
      <c r="F2126" t="s">
        <v>8220</v>
      </c>
      <c r="G2126" t="s">
        <v>8223</v>
      </c>
      <c r="H2126" t="s">
        <v>8245</v>
      </c>
      <c r="I2126" s="11">
        <v>1457570100</v>
      </c>
      <c r="J2126">
        <v>1454978100</v>
      </c>
      <c r="K2126" t="b">
        <v>0</v>
      </c>
      <c r="L2126">
        <v>12</v>
      </c>
      <c r="M2126" t="b">
        <v>0</v>
      </c>
      <c r="N2126">
        <f>ROUND(E2126/D2126*100,0)</f>
        <v>12</v>
      </c>
      <c r="O2126">
        <f>IFERROR(ROUND(E2126/L2126,2),0)</f>
        <v>19.670000000000002</v>
      </c>
      <c r="P2126" s="12" t="s">
        <v>8285</v>
      </c>
      <c r="Q2126" t="s">
        <v>8300</v>
      </c>
      <c r="R2126" s="9">
        <f t="shared" si="104"/>
        <v>42409.024305555555</v>
      </c>
      <c r="S2126" s="9">
        <f t="shared" si="105"/>
        <v>42439.024305555555</v>
      </c>
      <c r="T2126">
        <f t="shared" si="103"/>
        <v>2016</v>
      </c>
    </row>
    <row r="2127" spans="1:20" ht="58" x14ac:dyDescent="0.35">
      <c r="A2127">
        <v>2758</v>
      </c>
      <c r="B2127" s="3" t="s">
        <v>2758</v>
      </c>
      <c r="C2127" s="3" t="s">
        <v>6868</v>
      </c>
      <c r="D2127" s="6">
        <v>2000</v>
      </c>
      <c r="E2127" s="8">
        <v>234</v>
      </c>
      <c r="F2127" t="s">
        <v>8220</v>
      </c>
      <c r="G2127" t="s">
        <v>8225</v>
      </c>
      <c r="H2127" t="s">
        <v>8247</v>
      </c>
      <c r="I2127" s="11">
        <v>1476095783</v>
      </c>
      <c r="J2127">
        <v>1474886183</v>
      </c>
      <c r="K2127" t="b">
        <v>0</v>
      </c>
      <c r="L2127">
        <v>6</v>
      </c>
      <c r="M2127" t="b">
        <v>0</v>
      </c>
      <c r="N2127">
        <f>ROUND(E2127/D2127*100,0)</f>
        <v>12</v>
      </c>
      <c r="O2127">
        <f>IFERROR(ROUND(E2127/L2127,2),0)</f>
        <v>39</v>
      </c>
      <c r="P2127" s="12" t="s">
        <v>8280</v>
      </c>
      <c r="Q2127" t="s">
        <v>8321</v>
      </c>
      <c r="R2127" s="9">
        <f t="shared" si="104"/>
        <v>42639.441932870366</v>
      </c>
      <c r="S2127" s="9">
        <f t="shared" si="105"/>
        <v>42653.441932870366</v>
      </c>
      <c r="T2127">
        <f t="shared" si="103"/>
        <v>2016</v>
      </c>
    </row>
    <row r="2128" spans="1:20" ht="43.5" x14ac:dyDescent="0.35">
      <c r="A2128">
        <v>2143</v>
      </c>
      <c r="B2128" s="3" t="s">
        <v>2144</v>
      </c>
      <c r="C2128" s="3" t="s">
        <v>6253</v>
      </c>
      <c r="D2128" s="6">
        <v>2000</v>
      </c>
      <c r="E2128" s="8">
        <v>225</v>
      </c>
      <c r="F2128" t="s">
        <v>8220</v>
      </c>
      <c r="G2128" t="s">
        <v>8223</v>
      </c>
      <c r="H2128" t="s">
        <v>8245</v>
      </c>
      <c r="I2128" s="11">
        <v>1279738800</v>
      </c>
      <c r="J2128">
        <v>1275599812</v>
      </c>
      <c r="K2128" t="b">
        <v>0</v>
      </c>
      <c r="L2128">
        <v>5</v>
      </c>
      <c r="M2128" t="b">
        <v>0</v>
      </c>
      <c r="N2128">
        <f>ROUND(E2128/D2128*100,0)</f>
        <v>11</v>
      </c>
      <c r="O2128">
        <f>IFERROR(ROUND(E2128/L2128,2),0)</f>
        <v>45</v>
      </c>
      <c r="P2128" s="12" t="s">
        <v>8285</v>
      </c>
      <c r="Q2128" t="s">
        <v>8300</v>
      </c>
      <c r="R2128" s="9">
        <f t="shared" si="104"/>
        <v>40332.886712962965</v>
      </c>
      <c r="S2128" s="9">
        <f t="shared" si="105"/>
        <v>40380.791666666664</v>
      </c>
      <c r="T2128">
        <f t="shared" si="103"/>
        <v>2010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>ROUND(E2129/D2129*100,0)</f>
        <v>156</v>
      </c>
      <c r="O2129">
        <f>IFERROR(ROUND(E2129/L2129,2),0)</f>
        <v>54.15</v>
      </c>
      <c r="P2129" s="12" t="s">
        <v>8293</v>
      </c>
      <c r="Q2129" t="s">
        <v>8306</v>
      </c>
      <c r="R2129" s="9">
        <f t="shared" si="104"/>
        <v>41930.975601851853</v>
      </c>
      <c r="S2129" s="9">
        <f t="shared" si="105"/>
        <v>41961.017268518524</v>
      </c>
      <c r="T2129">
        <f t="shared" si="103"/>
        <v>2014</v>
      </c>
    </row>
    <row r="2130" spans="1:20" ht="43.5" x14ac:dyDescent="0.35">
      <c r="A2130">
        <v>4088</v>
      </c>
      <c r="B2130" s="3" t="s">
        <v>4084</v>
      </c>
      <c r="C2130" s="3" t="s">
        <v>8191</v>
      </c>
      <c r="D2130" s="6">
        <v>2000</v>
      </c>
      <c r="E2130" s="8">
        <v>216</v>
      </c>
      <c r="F2130" t="s">
        <v>8220</v>
      </c>
      <c r="G2130" t="s">
        <v>8224</v>
      </c>
      <c r="H2130" t="s">
        <v>8246</v>
      </c>
      <c r="I2130" s="11">
        <v>1421403960</v>
      </c>
      <c r="J2130">
        <v>1418827324</v>
      </c>
      <c r="K2130" t="b">
        <v>0</v>
      </c>
      <c r="L2130">
        <v>3</v>
      </c>
      <c r="M2130" t="b">
        <v>0</v>
      </c>
      <c r="N2130">
        <f>ROUND(E2130/D2130*100,0)</f>
        <v>11</v>
      </c>
      <c r="O2130">
        <f>IFERROR(ROUND(E2130/L2130,2),0)</f>
        <v>72</v>
      </c>
      <c r="P2130" s="12" t="s">
        <v>8266</v>
      </c>
      <c r="Q2130" t="s">
        <v>8268</v>
      </c>
      <c r="R2130" s="9">
        <f t="shared" si="104"/>
        <v>41990.612546296295</v>
      </c>
      <c r="S2130" s="9">
        <f t="shared" si="105"/>
        <v>42020.434722222228</v>
      </c>
      <c r="T2130">
        <f t="shared" si="103"/>
        <v>2014</v>
      </c>
    </row>
    <row r="2131" spans="1:20" ht="58" x14ac:dyDescent="0.3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 s="11">
        <v>1491786000</v>
      </c>
      <c r="J2131">
        <v>1488847514</v>
      </c>
      <c r="K2131" t="b">
        <v>0</v>
      </c>
      <c r="L2131">
        <v>23</v>
      </c>
      <c r="M2131" t="b">
        <v>0</v>
      </c>
      <c r="N2131">
        <f>ROUND(E2131/D2131*100,0)</f>
        <v>12</v>
      </c>
      <c r="O2131">
        <f>IFERROR(ROUND(E2131/L2131,2),0)</f>
        <v>61.09</v>
      </c>
      <c r="P2131" s="12" t="s">
        <v>8293</v>
      </c>
      <c r="Q2131" t="s">
        <v>8296</v>
      </c>
      <c r="R2131" s="9">
        <f t="shared" si="104"/>
        <v>42801.031412037039</v>
      </c>
      <c r="S2131" s="9">
        <f t="shared" si="105"/>
        <v>42835.041666666672</v>
      </c>
      <c r="T2131">
        <f t="shared" si="103"/>
        <v>2017</v>
      </c>
    </row>
    <row r="2132" spans="1:20" ht="43.5" x14ac:dyDescent="0.35">
      <c r="A2132">
        <v>3978</v>
      </c>
      <c r="B2132" s="3" t="s">
        <v>3975</v>
      </c>
      <c r="C2132" s="3" t="s">
        <v>8085</v>
      </c>
      <c r="D2132" s="6">
        <v>2000</v>
      </c>
      <c r="E2132" s="8">
        <v>214</v>
      </c>
      <c r="F2132" t="s">
        <v>8220</v>
      </c>
      <c r="G2132" t="s">
        <v>8223</v>
      </c>
      <c r="H2132" t="s">
        <v>8245</v>
      </c>
      <c r="I2132" s="11">
        <v>1422717953</v>
      </c>
      <c r="J2132">
        <v>1417533953</v>
      </c>
      <c r="K2132" t="b">
        <v>0</v>
      </c>
      <c r="L2132">
        <v>8</v>
      </c>
      <c r="M2132" t="b">
        <v>0</v>
      </c>
      <c r="N2132">
        <f>ROUND(E2132/D2132*100,0)</f>
        <v>11</v>
      </c>
      <c r="O2132">
        <f>IFERROR(ROUND(E2132/L2132,2),0)</f>
        <v>26.75</v>
      </c>
      <c r="P2132" s="12" t="s">
        <v>8266</v>
      </c>
      <c r="Q2132" t="s">
        <v>8268</v>
      </c>
      <c r="R2132" s="9">
        <f t="shared" si="104"/>
        <v>41975.642974537041</v>
      </c>
      <c r="S2132" s="9">
        <f t="shared" si="105"/>
        <v>42035.642974537041</v>
      </c>
      <c r="T2132">
        <f t="shared" ref="T2132:T2195" si="106">YEAR(R2132)</f>
        <v>2014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>ROUND(E2133/D2133*100,0)</f>
        <v>117</v>
      </c>
      <c r="O2133">
        <f>IFERROR(ROUND(E2133/L2133,2),0)</f>
        <v>70</v>
      </c>
      <c r="P2133" s="12" t="s">
        <v>8266</v>
      </c>
      <c r="Q2133" t="s">
        <v>8268</v>
      </c>
      <c r="R2133" s="9">
        <f t="shared" si="104"/>
        <v>41963.872361111105</v>
      </c>
      <c r="S2133" s="9">
        <f t="shared" si="105"/>
        <v>41974.797916666663</v>
      </c>
      <c r="T2133">
        <f t="shared" si="106"/>
        <v>2014</v>
      </c>
    </row>
    <row r="2134" spans="1:20" ht="43.5" x14ac:dyDescent="0.35">
      <c r="A2134">
        <v>4003</v>
      </c>
      <c r="B2134" s="3" t="s">
        <v>3999</v>
      </c>
      <c r="C2134" s="3" t="s">
        <v>8071</v>
      </c>
      <c r="D2134" s="6">
        <v>2000</v>
      </c>
      <c r="E2134" s="8">
        <v>201</v>
      </c>
      <c r="F2134" t="s">
        <v>8220</v>
      </c>
      <c r="G2134" t="s">
        <v>8223</v>
      </c>
      <c r="H2134" t="s">
        <v>8245</v>
      </c>
      <c r="I2134" s="11">
        <v>1424009147</v>
      </c>
      <c r="J2134">
        <v>1421417147</v>
      </c>
      <c r="K2134" t="b">
        <v>0</v>
      </c>
      <c r="L2134">
        <v>2</v>
      </c>
      <c r="M2134" t="b">
        <v>0</v>
      </c>
      <c r="N2134">
        <f>ROUND(E2134/D2134*100,0)</f>
        <v>10</v>
      </c>
      <c r="O2134">
        <f>IFERROR(ROUND(E2134/L2134,2),0)</f>
        <v>100.5</v>
      </c>
      <c r="P2134" s="12" t="s">
        <v>8266</v>
      </c>
      <c r="Q2134" t="s">
        <v>8268</v>
      </c>
      <c r="R2134" s="9">
        <f t="shared" si="104"/>
        <v>42020.587349537032</v>
      </c>
      <c r="S2134" s="9">
        <f t="shared" si="105"/>
        <v>42050.587349537032</v>
      </c>
      <c r="T2134">
        <f t="shared" si="106"/>
        <v>2015</v>
      </c>
    </row>
    <row r="2135" spans="1:20" ht="43.5" x14ac:dyDescent="0.3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 s="11">
        <v>1442311560</v>
      </c>
      <c r="J2135">
        <v>1439924246</v>
      </c>
      <c r="K2135" t="b">
        <v>0</v>
      </c>
      <c r="L2135">
        <v>34</v>
      </c>
      <c r="M2135" t="b">
        <v>1</v>
      </c>
      <c r="N2135">
        <f>ROUND(E2135/D2135*100,0)</f>
        <v>100</v>
      </c>
      <c r="O2135">
        <f>IFERROR(ROUND(E2135/L2135,2),0)</f>
        <v>41.03</v>
      </c>
      <c r="P2135" s="12" t="s">
        <v>8266</v>
      </c>
      <c r="Q2135" t="s">
        <v>8268</v>
      </c>
      <c r="R2135" s="9">
        <f t="shared" si="104"/>
        <v>42234.789884259255</v>
      </c>
      <c r="S2135" s="9">
        <f t="shared" si="105"/>
        <v>42262.420833333337</v>
      </c>
      <c r="T2135">
        <f t="shared" si="106"/>
        <v>2015</v>
      </c>
    </row>
    <row r="2136" spans="1:20" ht="43.5" x14ac:dyDescent="0.35">
      <c r="A2136">
        <v>893</v>
      </c>
      <c r="B2136" s="3" t="s">
        <v>894</v>
      </c>
      <c r="C2136" s="3" t="s">
        <v>5003</v>
      </c>
      <c r="D2136" s="6">
        <v>2000</v>
      </c>
      <c r="E2136" s="8">
        <v>200</v>
      </c>
      <c r="F2136" t="s">
        <v>8220</v>
      </c>
      <c r="G2136" t="s">
        <v>8223</v>
      </c>
      <c r="H2136" t="s">
        <v>8245</v>
      </c>
      <c r="I2136" s="11">
        <v>1427920363</v>
      </c>
      <c r="J2136">
        <v>1425331963</v>
      </c>
      <c r="K2136" t="b">
        <v>0</v>
      </c>
      <c r="L2136">
        <v>5</v>
      </c>
      <c r="M2136" t="b">
        <v>0</v>
      </c>
      <c r="N2136">
        <f>ROUND(E2136/D2136*100,0)</f>
        <v>10</v>
      </c>
      <c r="O2136">
        <f>IFERROR(ROUND(E2136/L2136,2),0)</f>
        <v>40</v>
      </c>
      <c r="P2136" s="12" t="s">
        <v>8293</v>
      </c>
      <c r="Q2136" t="s">
        <v>8294</v>
      </c>
      <c r="R2136" s="9">
        <f t="shared" si="104"/>
        <v>42065.897719907407</v>
      </c>
      <c r="S2136" s="9">
        <f t="shared" si="105"/>
        <v>42095.856053240743</v>
      </c>
      <c r="T2136">
        <f t="shared" si="106"/>
        <v>2015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>ROUND(E2137/D2137*100,0)</f>
        <v>107</v>
      </c>
      <c r="O2137">
        <f>IFERROR(ROUND(E2137/L2137,2),0)</f>
        <v>36.61</v>
      </c>
      <c r="P2137" s="12" t="s">
        <v>8293</v>
      </c>
      <c r="Q2137" t="s">
        <v>8297</v>
      </c>
      <c r="R2137" s="9">
        <f t="shared" si="104"/>
        <v>41073.050717592596</v>
      </c>
      <c r="S2137" s="9">
        <f t="shared" si="105"/>
        <v>41085.683333333334</v>
      </c>
      <c r="T2137">
        <f t="shared" si="106"/>
        <v>2012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>ROUND(E2138/D2138*100,0)</f>
        <v>185</v>
      </c>
      <c r="O2138">
        <f>IFERROR(ROUND(E2138/L2138,2),0)</f>
        <v>115.83</v>
      </c>
      <c r="P2138" s="12" t="s">
        <v>8293</v>
      </c>
      <c r="Q2138" t="s">
        <v>8297</v>
      </c>
      <c r="R2138" s="9">
        <f t="shared" si="104"/>
        <v>42323.17460648148</v>
      </c>
      <c r="S2138" s="9">
        <f t="shared" si="105"/>
        <v>42383.17460648148</v>
      </c>
      <c r="T2138">
        <f t="shared" si="106"/>
        <v>2015</v>
      </c>
    </row>
    <row r="2139" spans="1:20" ht="58" x14ac:dyDescent="0.35">
      <c r="A2139">
        <v>1716</v>
      </c>
      <c r="B2139" s="3" t="s">
        <v>1717</v>
      </c>
      <c r="C2139" s="3" t="s">
        <v>5826</v>
      </c>
      <c r="D2139" s="6">
        <v>2000</v>
      </c>
      <c r="E2139" s="8">
        <v>150</v>
      </c>
      <c r="F2139" t="s">
        <v>8220</v>
      </c>
      <c r="G2139" t="s">
        <v>8223</v>
      </c>
      <c r="H2139" t="s">
        <v>8245</v>
      </c>
      <c r="I2139" s="11">
        <v>1481295099</v>
      </c>
      <c r="J2139">
        <v>1477835499</v>
      </c>
      <c r="K2139" t="b">
        <v>0</v>
      </c>
      <c r="L2139">
        <v>3</v>
      </c>
      <c r="M2139" t="b">
        <v>0</v>
      </c>
      <c r="N2139">
        <f>ROUND(E2139/D2139*100,0)</f>
        <v>8</v>
      </c>
      <c r="O2139">
        <f>IFERROR(ROUND(E2139/L2139,2),0)</f>
        <v>50</v>
      </c>
      <c r="P2139" s="12" t="s">
        <v>8293</v>
      </c>
      <c r="Q2139" t="s">
        <v>8296</v>
      </c>
      <c r="R2139" s="9">
        <f t="shared" si="104"/>
        <v>42673.577534722222</v>
      </c>
      <c r="S2139" s="9">
        <f t="shared" si="105"/>
        <v>42713.619201388887</v>
      </c>
      <c r="T2139">
        <f t="shared" si="106"/>
        <v>2016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>ROUND(E2140/D2140*100,0)</f>
        <v>6</v>
      </c>
      <c r="O2140">
        <f>IFERROR(ROUND(E2140/L2140,2),0)</f>
        <v>106.69</v>
      </c>
      <c r="P2140" s="12" t="s">
        <v>8290</v>
      </c>
      <c r="Q2140" t="s">
        <v>8302</v>
      </c>
      <c r="R2140" s="9">
        <f t="shared" si="104"/>
        <v>42135.589548611111</v>
      </c>
      <c r="S2140" s="9">
        <f t="shared" si="105"/>
        <v>42166.083333333328</v>
      </c>
      <c r="T2140">
        <f t="shared" si="106"/>
        <v>2015</v>
      </c>
    </row>
    <row r="2141" spans="1:20" ht="29" x14ac:dyDescent="0.35">
      <c r="A2141">
        <v>1991</v>
      </c>
      <c r="B2141" s="3" t="s">
        <v>1992</v>
      </c>
      <c r="C2141" s="3" t="s">
        <v>6101</v>
      </c>
      <c r="D2141" s="6">
        <v>2000</v>
      </c>
      <c r="E2141" s="8">
        <v>140</v>
      </c>
      <c r="F2141" t="s">
        <v>8220</v>
      </c>
      <c r="G2141" t="s">
        <v>8223</v>
      </c>
      <c r="H2141" t="s">
        <v>8245</v>
      </c>
      <c r="I2141" s="11">
        <v>1435958786</v>
      </c>
      <c r="J2141">
        <v>1434144386</v>
      </c>
      <c r="K2141" t="b">
        <v>0</v>
      </c>
      <c r="L2141">
        <v>3</v>
      </c>
      <c r="M2141" t="b">
        <v>0</v>
      </c>
      <c r="N2141">
        <f>ROUND(E2141/D2141*100,0)</f>
        <v>7</v>
      </c>
      <c r="O2141">
        <f>IFERROR(ROUND(E2141/L2141,2),0)</f>
        <v>46.67</v>
      </c>
      <c r="P2141" s="12" t="s">
        <v>8282</v>
      </c>
      <c r="Q2141" t="s">
        <v>8318</v>
      </c>
      <c r="R2141" s="9">
        <f t="shared" si="104"/>
        <v>42167.89335648148</v>
      </c>
      <c r="S2141" s="9">
        <f t="shared" si="105"/>
        <v>42188.89335648148</v>
      </c>
      <c r="T2141">
        <f t="shared" si="106"/>
        <v>2015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>ROUND(E2142/D2142*100,0)</f>
        <v>138</v>
      </c>
      <c r="O2142">
        <f>IFERROR(ROUND(E2142/L2142,2),0)</f>
        <v>81.290000000000006</v>
      </c>
      <c r="P2142" s="12" t="s">
        <v>8266</v>
      </c>
      <c r="Q2142" t="s">
        <v>8268</v>
      </c>
      <c r="R2142" s="9">
        <f t="shared" si="104"/>
        <v>42136.675196759257</v>
      </c>
      <c r="S2142" s="9">
        <f t="shared" si="105"/>
        <v>42166.675196759257</v>
      </c>
      <c r="T2142">
        <f t="shared" si="106"/>
        <v>2015</v>
      </c>
    </row>
    <row r="2143" spans="1:20" ht="43.5" x14ac:dyDescent="0.35">
      <c r="A2143">
        <v>931</v>
      </c>
      <c r="B2143" s="3" t="s">
        <v>932</v>
      </c>
      <c r="C2143" s="3" t="s">
        <v>5041</v>
      </c>
      <c r="D2143" s="6">
        <v>2000</v>
      </c>
      <c r="E2143" s="8">
        <v>131</v>
      </c>
      <c r="F2143" t="s">
        <v>8220</v>
      </c>
      <c r="G2143" t="s">
        <v>8224</v>
      </c>
      <c r="H2143" t="s">
        <v>8246</v>
      </c>
      <c r="I2143" s="11">
        <v>1395007200</v>
      </c>
      <c r="J2143">
        <v>1392021502</v>
      </c>
      <c r="K2143" t="b">
        <v>0</v>
      </c>
      <c r="L2143">
        <v>7</v>
      </c>
      <c r="M2143" t="b">
        <v>0</v>
      </c>
      <c r="N2143">
        <f>ROUND(E2143/D2143*100,0)</f>
        <v>7</v>
      </c>
      <c r="O2143">
        <f>IFERROR(ROUND(E2143/L2143,2),0)</f>
        <v>18.71</v>
      </c>
      <c r="P2143" s="12" t="s">
        <v>8293</v>
      </c>
      <c r="Q2143" t="s">
        <v>8315</v>
      </c>
      <c r="R2143" s="9">
        <f t="shared" si="104"/>
        <v>41680.359976851854</v>
      </c>
      <c r="S2143" s="9">
        <f t="shared" si="105"/>
        <v>41714.916666666664</v>
      </c>
      <c r="T2143">
        <f t="shared" si="106"/>
        <v>2014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>ROUND(E2144/D2144*100,0)</f>
        <v>137</v>
      </c>
      <c r="O2144">
        <f>IFERROR(ROUND(E2144/L2144,2),0)</f>
        <v>40.42</v>
      </c>
      <c r="P2144" s="12" t="s">
        <v>8293</v>
      </c>
      <c r="Q2144" t="s">
        <v>8303</v>
      </c>
      <c r="R2144" s="9">
        <f t="shared" si="104"/>
        <v>40802.733101851853</v>
      </c>
      <c r="S2144" s="9">
        <f t="shared" si="105"/>
        <v>40832.918749999997</v>
      </c>
      <c r="T2144">
        <f t="shared" si="106"/>
        <v>2011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>ROUND(E2145/D2145*100,0)</f>
        <v>458</v>
      </c>
      <c r="O2145">
        <f>IFERROR(ROUND(E2145/L2145,2),0)</f>
        <v>23.28</v>
      </c>
      <c r="P2145" s="12" t="s">
        <v>8266</v>
      </c>
      <c r="Q2145" t="s">
        <v>8267</v>
      </c>
      <c r="R2145" s="9">
        <f t="shared" si="104"/>
        <v>41885.478842592594</v>
      </c>
      <c r="S2145" s="9">
        <f t="shared" si="105"/>
        <v>41915.478842592594</v>
      </c>
      <c r="T2145">
        <f t="shared" si="106"/>
        <v>2014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>ROUND(E2146/D2146*100,0)</f>
        <v>114</v>
      </c>
      <c r="O2146">
        <f>IFERROR(ROUND(E2146/L2146,2),0)</f>
        <v>80.59</v>
      </c>
      <c r="P2146" s="12" t="s">
        <v>8293</v>
      </c>
      <c r="Q2146" t="s">
        <v>8297</v>
      </c>
      <c r="R2146" s="9">
        <f t="shared" si="104"/>
        <v>41549.627615740741</v>
      </c>
      <c r="S2146" s="9">
        <f t="shared" si="105"/>
        <v>41579.627615740741</v>
      </c>
      <c r="T2146">
        <f t="shared" si="106"/>
        <v>2013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>ROUND(E2147/D2147*100,0)</f>
        <v>105</v>
      </c>
      <c r="O2147">
        <f>IFERROR(ROUND(E2147/L2147,2),0)</f>
        <v>27.9</v>
      </c>
      <c r="P2147" s="12" t="s">
        <v>8290</v>
      </c>
      <c r="Q2147" t="s">
        <v>8308</v>
      </c>
      <c r="R2147" s="9">
        <f t="shared" si="104"/>
        <v>41682.805902777778</v>
      </c>
      <c r="S2147" s="9">
        <f t="shared" si="105"/>
        <v>41705.805902777778</v>
      </c>
      <c r="T2147">
        <f t="shared" si="106"/>
        <v>2014</v>
      </c>
    </row>
    <row r="2148" spans="1:20" ht="43.5" x14ac:dyDescent="0.3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 s="11">
        <v>1481564080</v>
      </c>
      <c r="J2148">
        <v>1479144880</v>
      </c>
      <c r="K2148" t="b">
        <v>0</v>
      </c>
      <c r="L2148">
        <v>27</v>
      </c>
      <c r="M2148" t="b">
        <v>1</v>
      </c>
      <c r="N2148">
        <f>ROUND(E2148/D2148*100,0)</f>
        <v>103</v>
      </c>
      <c r="O2148">
        <f>IFERROR(ROUND(E2148/L2148,2),0)</f>
        <v>50.59</v>
      </c>
      <c r="P2148" s="12" t="s">
        <v>8293</v>
      </c>
      <c r="Q2148" t="s">
        <v>8295</v>
      </c>
      <c r="R2148" s="9">
        <f t="shared" si="104"/>
        <v>42688.732407407413</v>
      </c>
      <c r="S2148" s="9">
        <f t="shared" si="105"/>
        <v>42716.732407407413</v>
      </c>
      <c r="T2148">
        <f t="shared" si="106"/>
        <v>2016</v>
      </c>
    </row>
    <row r="2149" spans="1:20" ht="43.5" x14ac:dyDescent="0.35">
      <c r="A2149">
        <v>3964</v>
      </c>
      <c r="B2149" s="3" t="s">
        <v>3961</v>
      </c>
      <c r="C2149" s="3" t="s">
        <v>8071</v>
      </c>
      <c r="D2149" s="6">
        <v>2000</v>
      </c>
      <c r="E2149" s="8">
        <v>126</v>
      </c>
      <c r="F2149" t="s">
        <v>8220</v>
      </c>
      <c r="G2149" t="s">
        <v>8223</v>
      </c>
      <c r="H2149" t="s">
        <v>8245</v>
      </c>
      <c r="I2149" s="11">
        <v>1429460386</v>
      </c>
      <c r="J2149">
        <v>1424279986</v>
      </c>
      <c r="K2149" t="b">
        <v>0</v>
      </c>
      <c r="L2149">
        <v>3</v>
      </c>
      <c r="M2149" t="b">
        <v>0</v>
      </c>
      <c r="N2149">
        <f>ROUND(E2149/D2149*100,0)</f>
        <v>6</v>
      </c>
      <c r="O2149">
        <f>IFERROR(ROUND(E2149/L2149,2),0)</f>
        <v>42</v>
      </c>
      <c r="P2149" s="12" t="s">
        <v>8266</v>
      </c>
      <c r="Q2149" t="s">
        <v>8268</v>
      </c>
      <c r="R2149" s="9">
        <f t="shared" si="104"/>
        <v>42053.722060185188</v>
      </c>
      <c r="S2149" s="9">
        <f t="shared" si="105"/>
        <v>42113.680393518516</v>
      </c>
      <c r="T2149">
        <f t="shared" si="106"/>
        <v>2015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>ROUND(E2150/D2150*100,0)</f>
        <v>171</v>
      </c>
      <c r="O2150">
        <f>IFERROR(ROUND(E2150/L2150,2),0)</f>
        <v>68.25</v>
      </c>
      <c r="P2150" s="12" t="s">
        <v>8266</v>
      </c>
      <c r="Q2150" t="s">
        <v>8268</v>
      </c>
      <c r="R2150" s="9">
        <f t="shared" si="104"/>
        <v>42532.052523148144</v>
      </c>
      <c r="S2150" s="9">
        <f t="shared" si="105"/>
        <v>42560.166666666672</v>
      </c>
      <c r="T2150">
        <f t="shared" si="106"/>
        <v>2016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>ROUND(E2151/D2151*100,0)</f>
        <v>114</v>
      </c>
      <c r="O2151">
        <f>IFERROR(ROUND(E2151/L2151,2),0)</f>
        <v>29.02</v>
      </c>
      <c r="P2151" s="12" t="s">
        <v>8293</v>
      </c>
      <c r="Q2151" t="s">
        <v>8294</v>
      </c>
      <c r="R2151" s="9">
        <f t="shared" si="104"/>
        <v>40557.429733796293</v>
      </c>
      <c r="S2151" s="9">
        <f t="shared" si="105"/>
        <v>40582.429733796293</v>
      </c>
      <c r="T2151">
        <f t="shared" si="106"/>
        <v>2011</v>
      </c>
    </row>
    <row r="2152" spans="1:20" ht="43.5" x14ac:dyDescent="0.35">
      <c r="A2152">
        <v>933</v>
      </c>
      <c r="B2152" s="3" t="s">
        <v>934</v>
      </c>
      <c r="C2152" s="3" t="s">
        <v>5043</v>
      </c>
      <c r="D2152" s="6">
        <v>2000</v>
      </c>
      <c r="E2152" s="8">
        <v>120</v>
      </c>
      <c r="F2152" t="s">
        <v>8220</v>
      </c>
      <c r="G2152" t="s">
        <v>8223</v>
      </c>
      <c r="H2152" t="s">
        <v>8245</v>
      </c>
      <c r="I2152" s="11">
        <v>1399867409</v>
      </c>
      <c r="J2152">
        <v>1394683409</v>
      </c>
      <c r="K2152" t="b">
        <v>0</v>
      </c>
      <c r="L2152">
        <v>2</v>
      </c>
      <c r="M2152" t="b">
        <v>0</v>
      </c>
      <c r="N2152">
        <f>ROUND(E2152/D2152*100,0)</f>
        <v>6</v>
      </c>
      <c r="O2152">
        <f>IFERROR(ROUND(E2152/L2152,2),0)</f>
        <v>60</v>
      </c>
      <c r="P2152" s="12" t="s">
        <v>8293</v>
      </c>
      <c r="Q2152" t="s">
        <v>8315</v>
      </c>
      <c r="R2152" s="9">
        <f t="shared" si="104"/>
        <v>41711.169085648151</v>
      </c>
      <c r="S2152" s="9">
        <f t="shared" si="105"/>
        <v>41771.169085648151</v>
      </c>
      <c r="T2152">
        <f t="shared" si="106"/>
        <v>2014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>ROUND(E2153/D2153*100,0)</f>
        <v>109</v>
      </c>
      <c r="O2153">
        <f>IFERROR(ROUND(E2153/L2153,2),0)</f>
        <v>75.61</v>
      </c>
      <c r="P2153" s="12" t="s">
        <v>8293</v>
      </c>
      <c r="Q2153" t="s">
        <v>8306</v>
      </c>
      <c r="R2153" s="9">
        <f t="shared" si="104"/>
        <v>42093.860023148154</v>
      </c>
      <c r="S2153" s="9">
        <f t="shared" si="105"/>
        <v>42125.582638888889</v>
      </c>
      <c r="T2153">
        <f t="shared" si="106"/>
        <v>2015</v>
      </c>
    </row>
    <row r="2154" spans="1:20" ht="43.5" x14ac:dyDescent="0.3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 s="11">
        <v>1422658930</v>
      </c>
      <c r="J2154">
        <v>1421362930</v>
      </c>
      <c r="K2154" t="b">
        <v>0</v>
      </c>
      <c r="L2154">
        <v>21</v>
      </c>
      <c r="M2154" t="b">
        <v>1</v>
      </c>
      <c r="N2154">
        <f>ROUND(E2154/D2154*100,0)</f>
        <v>170</v>
      </c>
      <c r="O2154">
        <f>IFERROR(ROUND(E2154/L2154,2),0)</f>
        <v>64.760000000000005</v>
      </c>
      <c r="P2154" s="12" t="s">
        <v>8266</v>
      </c>
      <c r="Q2154" t="s">
        <v>8268</v>
      </c>
      <c r="R2154" s="9">
        <f t="shared" si="104"/>
        <v>42019.959837962961</v>
      </c>
      <c r="S2154" s="9">
        <f t="shared" si="105"/>
        <v>42034.959837962961</v>
      </c>
      <c r="T2154">
        <f t="shared" si="106"/>
        <v>2015</v>
      </c>
    </row>
    <row r="2155" spans="1:20" ht="43.5" x14ac:dyDescent="0.3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 s="11">
        <v>1304628648</v>
      </c>
      <c r="J2155">
        <v>1302036648</v>
      </c>
      <c r="K2155" t="b">
        <v>0</v>
      </c>
      <c r="L2155">
        <v>38</v>
      </c>
      <c r="M2155" t="b">
        <v>1</v>
      </c>
      <c r="N2155">
        <f>ROUND(E2155/D2155*100,0)</f>
        <v>136</v>
      </c>
      <c r="O2155">
        <f>IFERROR(ROUND(E2155/L2155,2),0)</f>
        <v>35.79</v>
      </c>
      <c r="P2155" s="12" t="s">
        <v>8293</v>
      </c>
      <c r="Q2155" t="s">
        <v>8294</v>
      </c>
      <c r="R2155" s="9">
        <f t="shared" si="104"/>
        <v>40638.868611111109</v>
      </c>
      <c r="S2155" s="9">
        <f t="shared" si="105"/>
        <v>40668.868611111109</v>
      </c>
      <c r="T2155">
        <f t="shared" si="106"/>
        <v>2011</v>
      </c>
    </row>
    <row r="2156" spans="1:20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1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>ROUND(E2156/D2156*100,0)</f>
        <v>2702</v>
      </c>
      <c r="O2156">
        <f>IFERROR(ROUND(E2156/L2156,2),0)</f>
        <v>38.6</v>
      </c>
      <c r="P2156" s="12" t="s">
        <v>8290</v>
      </c>
      <c r="Q2156" t="s">
        <v>8308</v>
      </c>
      <c r="R2156" s="9">
        <f t="shared" si="104"/>
        <v>42604.730567129634</v>
      </c>
      <c r="S2156" s="9">
        <f t="shared" si="105"/>
        <v>42614.730567129634</v>
      </c>
      <c r="T2156">
        <f t="shared" si="106"/>
        <v>2016</v>
      </c>
    </row>
    <row r="2157" spans="1:20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1">
        <v>1354017600</v>
      </c>
      <c r="J2157">
        <v>1350967535</v>
      </c>
      <c r="K2157" t="b">
        <v>0</v>
      </c>
      <c r="L2157">
        <v>26</v>
      </c>
      <c r="M2157" t="b">
        <v>1</v>
      </c>
      <c r="N2157">
        <f>ROUND(E2157/D2157*100,0)</f>
        <v>135</v>
      </c>
      <c r="O2157">
        <f>IFERROR(ROUND(E2157/L2157,2),0)</f>
        <v>51.96</v>
      </c>
      <c r="P2157" s="12" t="s">
        <v>8293</v>
      </c>
      <c r="Q2157" t="s">
        <v>8294</v>
      </c>
      <c r="R2157" s="9">
        <f t="shared" si="104"/>
        <v>41205.198321759257</v>
      </c>
      <c r="S2157" s="9">
        <f t="shared" si="105"/>
        <v>41240.5</v>
      </c>
      <c r="T2157">
        <f t="shared" si="106"/>
        <v>2012</v>
      </c>
    </row>
    <row r="2158" spans="1:20" ht="58" x14ac:dyDescent="0.35">
      <c r="A2158">
        <v>1413</v>
      </c>
      <c r="B2158" s="3" t="s">
        <v>1414</v>
      </c>
      <c r="C2158" s="3" t="s">
        <v>5523</v>
      </c>
      <c r="D2158" s="6">
        <v>2000</v>
      </c>
      <c r="E2158" s="8">
        <v>100</v>
      </c>
      <c r="F2158" t="s">
        <v>8220</v>
      </c>
      <c r="G2158" t="s">
        <v>8236</v>
      </c>
      <c r="H2158" t="s">
        <v>8248</v>
      </c>
      <c r="I2158" s="11">
        <v>1455964170</v>
      </c>
      <c r="J2158">
        <v>1450780170</v>
      </c>
      <c r="K2158" t="b">
        <v>0</v>
      </c>
      <c r="L2158">
        <v>1</v>
      </c>
      <c r="M2158" t="b">
        <v>0</v>
      </c>
      <c r="N2158">
        <f>ROUND(E2158/D2158*100,0)</f>
        <v>5</v>
      </c>
      <c r="O2158">
        <f>IFERROR(ROUND(E2158/L2158,2),0)</f>
        <v>100</v>
      </c>
      <c r="P2158" s="12" t="s">
        <v>8280</v>
      </c>
      <c r="Q2158" t="s">
        <v>8313</v>
      </c>
      <c r="R2158" s="9">
        <f t="shared" si="104"/>
        <v>42360.437152777777</v>
      </c>
      <c r="S2158" s="9">
        <f t="shared" si="105"/>
        <v>42420.437152777777</v>
      </c>
      <c r="T2158">
        <f t="shared" si="106"/>
        <v>2015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>ROUND(E2159/D2159*100,0)</f>
        <v>135</v>
      </c>
      <c r="O2159">
        <f>IFERROR(ROUND(E2159/L2159,2),0)</f>
        <v>79.180000000000007</v>
      </c>
      <c r="P2159" s="12" t="s">
        <v>8293</v>
      </c>
      <c r="Q2159" t="s">
        <v>8294</v>
      </c>
      <c r="R2159" s="9">
        <f t="shared" si="104"/>
        <v>40718.839537037034</v>
      </c>
      <c r="S2159" s="9">
        <f t="shared" si="105"/>
        <v>40748.839537037034</v>
      </c>
      <c r="T2159">
        <f t="shared" si="106"/>
        <v>2011</v>
      </c>
    </row>
    <row r="2160" spans="1:20" x14ac:dyDescent="0.35">
      <c r="A2160">
        <v>3861</v>
      </c>
      <c r="B2160" s="3" t="s">
        <v>3858</v>
      </c>
      <c r="C2160" s="3" t="s">
        <v>7970</v>
      </c>
      <c r="D2160" s="6">
        <v>2000</v>
      </c>
      <c r="E2160" s="8">
        <v>100</v>
      </c>
      <c r="F2160" t="s">
        <v>8220</v>
      </c>
      <c r="G2160" t="s">
        <v>8223</v>
      </c>
      <c r="H2160" t="s">
        <v>8245</v>
      </c>
      <c r="I2160" s="11">
        <v>1415828820</v>
      </c>
      <c r="J2160">
        <v>1412258977</v>
      </c>
      <c r="K2160" t="b">
        <v>0</v>
      </c>
      <c r="L2160">
        <v>1</v>
      </c>
      <c r="M2160" t="b">
        <v>0</v>
      </c>
      <c r="N2160">
        <f>ROUND(E2160/D2160*100,0)</f>
        <v>5</v>
      </c>
      <c r="O2160">
        <f>IFERROR(ROUND(E2160/L2160,2),0)</f>
        <v>100</v>
      </c>
      <c r="P2160" s="12" t="s">
        <v>8266</v>
      </c>
      <c r="Q2160" t="s">
        <v>8268</v>
      </c>
      <c r="R2160" s="9">
        <f t="shared" si="104"/>
        <v>41914.590011574073</v>
      </c>
      <c r="S2160" s="9">
        <f t="shared" si="105"/>
        <v>41955.907638888893</v>
      </c>
      <c r="T2160">
        <f t="shared" si="106"/>
        <v>2014</v>
      </c>
    </row>
    <row r="2161" spans="1:20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>ROUND(E2161/D2161*100,0)</f>
        <v>122</v>
      </c>
      <c r="O2161">
        <f>IFERROR(ROUND(E2161/L2161,2),0)</f>
        <v>28.55</v>
      </c>
      <c r="P2161" s="12" t="s">
        <v>8293</v>
      </c>
      <c r="Q2161" t="s">
        <v>8301</v>
      </c>
      <c r="R2161" s="9">
        <f t="shared" si="104"/>
        <v>41694.391840277778</v>
      </c>
      <c r="S2161" s="9">
        <f t="shared" si="105"/>
        <v>41708.583333333336</v>
      </c>
      <c r="T2161">
        <f t="shared" si="106"/>
        <v>2014</v>
      </c>
    </row>
    <row r="2162" spans="1:20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>ROUND(E2162/D2162*100,0)</f>
        <v>134</v>
      </c>
      <c r="O2162">
        <f>IFERROR(ROUND(E2162/L2162,2),0)</f>
        <v>31.81</v>
      </c>
      <c r="P2162" s="12" t="s">
        <v>8280</v>
      </c>
      <c r="Q2162" t="s">
        <v>8299</v>
      </c>
      <c r="R2162" s="9">
        <f t="shared" si="104"/>
        <v>41309.11791666667</v>
      </c>
      <c r="S2162" s="9">
        <f t="shared" si="105"/>
        <v>41344</v>
      </c>
      <c r="T2162">
        <f t="shared" si="106"/>
        <v>2013</v>
      </c>
    </row>
    <row r="2163" spans="1:20" ht="43.5" x14ac:dyDescent="0.35">
      <c r="A2163">
        <v>863</v>
      </c>
      <c r="B2163" s="3" t="s">
        <v>864</v>
      </c>
      <c r="C2163" s="3" t="s">
        <v>4973</v>
      </c>
      <c r="D2163" s="6">
        <v>2000</v>
      </c>
      <c r="E2163" s="8">
        <v>90</v>
      </c>
      <c r="F2163" t="s">
        <v>8220</v>
      </c>
      <c r="G2163" t="s">
        <v>8223</v>
      </c>
      <c r="H2163" t="s">
        <v>8245</v>
      </c>
      <c r="I2163" s="11">
        <v>1329014966</v>
      </c>
      <c r="J2163">
        <v>1326422966</v>
      </c>
      <c r="K2163" t="b">
        <v>0</v>
      </c>
      <c r="L2163">
        <v>5</v>
      </c>
      <c r="M2163" t="b">
        <v>0</v>
      </c>
      <c r="N2163">
        <f>ROUND(E2163/D2163*100,0)</f>
        <v>5</v>
      </c>
      <c r="O2163">
        <f>IFERROR(ROUND(E2163/L2163,2),0)</f>
        <v>18</v>
      </c>
      <c r="P2163" s="12" t="s">
        <v>8293</v>
      </c>
      <c r="Q2163" t="s">
        <v>8315</v>
      </c>
      <c r="R2163" s="9">
        <f t="shared" si="104"/>
        <v>40921.117662037039</v>
      </c>
      <c r="S2163" s="9">
        <f t="shared" si="105"/>
        <v>40951.117662037039</v>
      </c>
      <c r="T2163">
        <f t="shared" si="106"/>
        <v>2012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>ROUND(E2164/D2164*100,0)</f>
        <v>3</v>
      </c>
      <c r="O2164">
        <f>IFERROR(ROUND(E2164/L2164,2),0)</f>
        <v>133.30000000000001</v>
      </c>
      <c r="P2164" s="12" t="s">
        <v>8277</v>
      </c>
      <c r="Q2164" t="s">
        <v>8284</v>
      </c>
      <c r="R2164" s="9">
        <f t="shared" si="104"/>
        <v>42082.069560185191</v>
      </c>
      <c r="S2164" s="9">
        <f t="shared" si="105"/>
        <v>42112.069560185191</v>
      </c>
      <c r="T2164">
        <f t="shared" si="106"/>
        <v>2015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>ROUND(E2165/D2165*100,0)</f>
        <v>9</v>
      </c>
      <c r="O2165">
        <f>IFERROR(ROUND(E2165/L2165,2),0)</f>
        <v>30.27</v>
      </c>
      <c r="P2165" s="12" t="s">
        <v>8277</v>
      </c>
      <c r="Q2165" t="s">
        <v>8279</v>
      </c>
      <c r="R2165" s="9">
        <f t="shared" si="104"/>
        <v>42451.698449074072</v>
      </c>
      <c r="S2165" s="9">
        <f t="shared" si="105"/>
        <v>42486.288194444445</v>
      </c>
      <c r="T2165">
        <f t="shared" si="106"/>
        <v>2016</v>
      </c>
    </row>
    <row r="2166" spans="1:20" ht="43.5" x14ac:dyDescent="0.3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 s="11">
        <v>1420377366</v>
      </c>
      <c r="J2166">
        <v>1415193366</v>
      </c>
      <c r="K2166" t="b">
        <v>0</v>
      </c>
      <c r="L2166">
        <v>31</v>
      </c>
      <c r="M2166" t="b">
        <v>1</v>
      </c>
      <c r="N2166">
        <f>ROUND(E2166/D2166*100,0)</f>
        <v>133</v>
      </c>
      <c r="O2166">
        <f>IFERROR(ROUND(E2166/L2166,2),0)</f>
        <v>42.9</v>
      </c>
      <c r="P2166" s="12" t="s">
        <v>8266</v>
      </c>
      <c r="Q2166" t="s">
        <v>8268</v>
      </c>
      <c r="R2166" s="9">
        <f t="shared" si="104"/>
        <v>41948.552847222221</v>
      </c>
      <c r="S2166" s="9">
        <f t="shared" si="105"/>
        <v>42008.552847222221</v>
      </c>
      <c r="T2166">
        <f t="shared" si="106"/>
        <v>2014</v>
      </c>
    </row>
    <row r="2167" spans="1:20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1">
        <v>1434921600</v>
      </c>
      <c r="J2167">
        <v>1433109907</v>
      </c>
      <c r="K2167" t="b">
        <v>0</v>
      </c>
      <c r="L2167">
        <v>30</v>
      </c>
      <c r="M2167" t="b">
        <v>1</v>
      </c>
      <c r="N2167">
        <f>ROUND(E2167/D2167*100,0)</f>
        <v>116</v>
      </c>
      <c r="O2167">
        <f>IFERROR(ROUND(E2167/L2167,2),0)</f>
        <v>44.33</v>
      </c>
      <c r="P2167" s="12" t="s">
        <v>8266</v>
      </c>
      <c r="Q2167" t="s">
        <v>8268</v>
      </c>
      <c r="R2167" s="9">
        <f t="shared" si="104"/>
        <v>42155.920219907406</v>
      </c>
      <c r="S2167" s="9">
        <f t="shared" si="105"/>
        <v>42176.888888888891</v>
      </c>
      <c r="T2167">
        <f t="shared" si="106"/>
        <v>2015</v>
      </c>
    </row>
    <row r="2168" spans="1:20" ht="29" x14ac:dyDescent="0.3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 s="11">
        <v>1433948671</v>
      </c>
      <c r="J2168">
        <v>1430060671</v>
      </c>
      <c r="K2168" t="b">
        <v>0</v>
      </c>
      <c r="L2168">
        <v>52</v>
      </c>
      <c r="M2168" t="b">
        <v>1</v>
      </c>
      <c r="N2168">
        <f>ROUND(E2168/D2168*100,0)</f>
        <v>111</v>
      </c>
      <c r="O2168">
        <f>IFERROR(ROUND(E2168/L2168,2),0)</f>
        <v>25.58</v>
      </c>
      <c r="P2168" s="12" t="s">
        <v>8282</v>
      </c>
      <c r="Q2168" t="s">
        <v>8283</v>
      </c>
      <c r="R2168" s="9">
        <f t="shared" si="104"/>
        <v>42120.628136574072</v>
      </c>
      <c r="S2168" s="9">
        <f t="shared" si="105"/>
        <v>42165.628136574072</v>
      </c>
      <c r="T2168">
        <f t="shared" si="106"/>
        <v>2015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>ROUND(E2169/D2169*100,0)</f>
        <v>106</v>
      </c>
      <c r="O2169">
        <f>IFERROR(ROUND(E2169/L2169,2),0)</f>
        <v>47.43</v>
      </c>
      <c r="P2169" s="12" t="s">
        <v>8266</v>
      </c>
      <c r="Q2169" t="s">
        <v>8269</v>
      </c>
      <c r="R2169" s="9">
        <f t="shared" si="104"/>
        <v>42193.813530092593</v>
      </c>
      <c r="S2169" s="9">
        <f t="shared" si="105"/>
        <v>42218.813530092593</v>
      </c>
      <c r="T2169">
        <f t="shared" si="106"/>
        <v>2015</v>
      </c>
    </row>
    <row r="2170" spans="1:20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>ROUND(E2170/D2170*100,0)</f>
        <v>133</v>
      </c>
      <c r="O2170">
        <f>IFERROR(ROUND(E2170/L2170,2),0)</f>
        <v>120.55</v>
      </c>
      <c r="P2170" s="12" t="s">
        <v>8266</v>
      </c>
      <c r="Q2170" t="s">
        <v>8269</v>
      </c>
      <c r="R2170" s="9">
        <f t="shared" si="104"/>
        <v>42403.035567129627</v>
      </c>
      <c r="S2170" s="9">
        <f t="shared" si="105"/>
        <v>42462.993900462956</v>
      </c>
      <c r="T2170">
        <f t="shared" si="106"/>
        <v>2016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>ROUND(E2171/D2171*100,0)</f>
        <v>17</v>
      </c>
      <c r="O2171">
        <f>IFERROR(ROUND(E2171/L2171,2),0)</f>
        <v>66.099999999999994</v>
      </c>
      <c r="P2171" s="12" t="s">
        <v>8266</v>
      </c>
      <c r="Q2171" t="s">
        <v>8267</v>
      </c>
      <c r="R2171" s="9">
        <f t="shared" si="104"/>
        <v>42464.958912037036</v>
      </c>
      <c r="S2171" s="9">
        <f t="shared" si="105"/>
        <v>42494.958912037036</v>
      </c>
      <c r="T2171">
        <f t="shared" si="106"/>
        <v>2016</v>
      </c>
    </row>
    <row r="2172" spans="1:20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>ROUND(E2172/D2172*100,0)</f>
        <v>120</v>
      </c>
      <c r="O2172">
        <f>IFERROR(ROUND(E2172/L2172,2),0)</f>
        <v>38.79</v>
      </c>
      <c r="P2172" s="12" t="s">
        <v>8293</v>
      </c>
      <c r="Q2172" t="s">
        <v>8303</v>
      </c>
      <c r="R2172" s="9">
        <f t="shared" si="104"/>
        <v>40987.890740740739</v>
      </c>
      <c r="S2172" s="9">
        <f t="shared" si="105"/>
        <v>41017.890740740739</v>
      </c>
      <c r="T2172">
        <f t="shared" si="106"/>
        <v>2012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>ROUND(E2173/D2173*100,0)</f>
        <v>105</v>
      </c>
      <c r="O2173">
        <f>IFERROR(ROUND(E2173/L2173,2),0)</f>
        <v>47</v>
      </c>
      <c r="P2173" s="12" t="s">
        <v>8266</v>
      </c>
      <c r="Q2173" t="s">
        <v>8268</v>
      </c>
      <c r="R2173" s="9">
        <f t="shared" si="104"/>
        <v>42018.94159722222</v>
      </c>
      <c r="S2173" s="9">
        <f t="shared" si="105"/>
        <v>42047.291666666672</v>
      </c>
      <c r="T2173">
        <f t="shared" si="106"/>
        <v>2015</v>
      </c>
    </row>
    <row r="2174" spans="1:20" ht="43.5" x14ac:dyDescent="0.35">
      <c r="A2174">
        <v>449</v>
      </c>
      <c r="B2174" s="3" t="s">
        <v>450</v>
      </c>
      <c r="C2174" s="3" t="s">
        <v>4559</v>
      </c>
      <c r="D2174" s="6">
        <v>2000</v>
      </c>
      <c r="E2174" s="8">
        <v>45</v>
      </c>
      <c r="F2174" t="s">
        <v>8220</v>
      </c>
      <c r="G2174" t="s">
        <v>8224</v>
      </c>
      <c r="H2174" t="s">
        <v>8246</v>
      </c>
      <c r="I2174" s="11">
        <v>1382017085</v>
      </c>
      <c r="J2174">
        <v>1379425085</v>
      </c>
      <c r="K2174" t="b">
        <v>0</v>
      </c>
      <c r="L2174">
        <v>5</v>
      </c>
      <c r="M2174" t="b">
        <v>0</v>
      </c>
      <c r="N2174">
        <f>ROUND(E2174/D2174*100,0)</f>
        <v>2</v>
      </c>
      <c r="O2174">
        <f>IFERROR(ROUND(E2174/L2174,2),0)</f>
        <v>9</v>
      </c>
      <c r="P2174" s="12" t="s">
        <v>8290</v>
      </c>
      <c r="Q2174" t="s">
        <v>8304</v>
      </c>
      <c r="R2174" s="9">
        <f t="shared" si="104"/>
        <v>41534.568113425928</v>
      </c>
      <c r="S2174" s="9">
        <f t="shared" si="105"/>
        <v>41564.568113425928</v>
      </c>
      <c r="T2174">
        <f t="shared" si="106"/>
        <v>2013</v>
      </c>
    </row>
    <row r="2175" spans="1:20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>ROUND(E2175/D2175*100,0)</f>
        <v>131</v>
      </c>
      <c r="O2175">
        <f>IFERROR(ROUND(E2175/L2175,2),0)</f>
        <v>50.46</v>
      </c>
      <c r="P2175" s="12" t="s">
        <v>8266</v>
      </c>
      <c r="Q2175" t="s">
        <v>8268</v>
      </c>
      <c r="R2175" s="9">
        <f t="shared" si="104"/>
        <v>42463.81385416667</v>
      </c>
      <c r="S2175" s="9">
        <f t="shared" si="105"/>
        <v>42494.165972222225</v>
      </c>
      <c r="T2175">
        <f t="shared" si="106"/>
        <v>2016</v>
      </c>
    </row>
    <row r="2176" spans="1:20" ht="43.5" x14ac:dyDescent="0.35">
      <c r="A2176">
        <v>4107</v>
      </c>
      <c r="B2176" s="3" t="s">
        <v>4103</v>
      </c>
      <c r="C2176" s="3" t="s">
        <v>8210</v>
      </c>
      <c r="D2176" s="6">
        <v>2000</v>
      </c>
      <c r="E2176" s="8">
        <v>41</v>
      </c>
      <c r="F2176" t="s">
        <v>8220</v>
      </c>
      <c r="G2176" t="s">
        <v>8223</v>
      </c>
      <c r="H2176" t="s">
        <v>8245</v>
      </c>
      <c r="I2176" s="11">
        <v>1411596001</v>
      </c>
      <c r="J2176">
        <v>1409608801</v>
      </c>
      <c r="K2176" t="b">
        <v>0</v>
      </c>
      <c r="L2176">
        <v>4</v>
      </c>
      <c r="M2176" t="b">
        <v>0</v>
      </c>
      <c r="N2176">
        <f>ROUND(E2176/D2176*100,0)</f>
        <v>2</v>
      </c>
      <c r="O2176">
        <f>IFERROR(ROUND(E2176/L2176,2),0)</f>
        <v>10.25</v>
      </c>
      <c r="P2176" s="12" t="s">
        <v>8266</v>
      </c>
      <c r="Q2176" t="s">
        <v>8268</v>
      </c>
      <c r="R2176" s="9">
        <f t="shared" si="104"/>
        <v>41883.916678240741</v>
      </c>
      <c r="S2176" s="9">
        <f t="shared" si="105"/>
        <v>41906.916678240741</v>
      </c>
      <c r="T2176">
        <f t="shared" si="106"/>
        <v>2014</v>
      </c>
    </row>
    <row r="2177" spans="1:20" ht="43.5" x14ac:dyDescent="0.35">
      <c r="A2177">
        <v>2859</v>
      </c>
      <c r="B2177" s="3" t="s">
        <v>2859</v>
      </c>
      <c r="C2177" s="3" t="s">
        <v>6969</v>
      </c>
      <c r="D2177" s="6">
        <v>2000</v>
      </c>
      <c r="E2177" s="8">
        <v>35</v>
      </c>
      <c r="F2177" t="s">
        <v>8220</v>
      </c>
      <c r="G2177" t="s">
        <v>8225</v>
      </c>
      <c r="H2177" t="s">
        <v>8247</v>
      </c>
      <c r="I2177" s="11">
        <v>1444984904</v>
      </c>
      <c r="J2177">
        <v>1439800904</v>
      </c>
      <c r="K2177" t="b">
        <v>0</v>
      </c>
      <c r="L2177">
        <v>1</v>
      </c>
      <c r="M2177" t="b">
        <v>0</v>
      </c>
      <c r="N2177">
        <f>ROUND(E2177/D2177*100,0)</f>
        <v>2</v>
      </c>
      <c r="O2177">
        <f>IFERROR(ROUND(E2177/L2177,2),0)</f>
        <v>35</v>
      </c>
      <c r="P2177" s="12" t="s">
        <v>8266</v>
      </c>
      <c r="Q2177" t="s">
        <v>8268</v>
      </c>
      <c r="R2177" s="9">
        <f t="shared" si="104"/>
        <v>42233.362314814818</v>
      </c>
      <c r="S2177" s="9">
        <f t="shared" si="105"/>
        <v>42293.362314814818</v>
      </c>
      <c r="T2177">
        <f t="shared" si="106"/>
        <v>2015</v>
      </c>
    </row>
    <row r="2178" spans="1:20" ht="58" x14ac:dyDescent="0.35">
      <c r="A2178">
        <v>4013</v>
      </c>
      <c r="B2178" s="3" t="s">
        <v>4009</v>
      </c>
      <c r="C2178" s="3" t="s">
        <v>8118</v>
      </c>
      <c r="D2178" s="6">
        <v>2000</v>
      </c>
      <c r="E2178" s="8">
        <v>26</v>
      </c>
      <c r="F2178" t="s">
        <v>8220</v>
      </c>
      <c r="G2178" t="s">
        <v>8223</v>
      </c>
      <c r="H2178" t="s">
        <v>8245</v>
      </c>
      <c r="I2178" s="11">
        <v>1424070823</v>
      </c>
      <c r="J2178">
        <v>1421478823</v>
      </c>
      <c r="K2178" t="b">
        <v>0</v>
      </c>
      <c r="L2178">
        <v>2</v>
      </c>
      <c r="M2178" t="b">
        <v>0</v>
      </c>
      <c r="N2178">
        <f>ROUND(E2178/D2178*100,0)</f>
        <v>1</v>
      </c>
      <c r="O2178">
        <f>IFERROR(ROUND(E2178/L2178,2),0)</f>
        <v>13</v>
      </c>
      <c r="P2178" s="12" t="s">
        <v>8266</v>
      </c>
      <c r="Q2178" t="s">
        <v>8268</v>
      </c>
      <c r="R2178" s="9">
        <f t="shared" si="104"/>
        <v>42021.301192129627</v>
      </c>
      <c r="S2178" s="9">
        <f t="shared" si="105"/>
        <v>42051.301192129627</v>
      </c>
      <c r="T2178">
        <f t="shared" si="106"/>
        <v>2015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>ROUND(E2179/D2179*100,0)</f>
        <v>100</v>
      </c>
      <c r="O2179">
        <f>IFERROR(ROUND(E2179/L2179,2),0)</f>
        <v>50.04</v>
      </c>
      <c r="P2179" s="12" t="s">
        <v>8293</v>
      </c>
      <c r="Q2179" t="s">
        <v>8297</v>
      </c>
      <c r="R2179" s="9">
        <f t="shared" ref="R2179:R2242" si="107">(((J2179/60)/60)/24)+DATE(1970,1,1)</f>
        <v>41827.906689814816</v>
      </c>
      <c r="S2179" s="9">
        <f t="shared" ref="S2179:S2242" si="108">(((I2179/60)/60)/24)+DATE(1970,1,1)</f>
        <v>41848.041666666664</v>
      </c>
      <c r="T2179">
        <f t="shared" si="106"/>
        <v>2014</v>
      </c>
    </row>
    <row r="2180" spans="1:20" ht="43.5" x14ac:dyDescent="0.3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 s="11">
        <v>1354845600</v>
      </c>
      <c r="J2180">
        <v>1352766300</v>
      </c>
      <c r="K2180" t="b">
        <v>1</v>
      </c>
      <c r="L2180">
        <v>25</v>
      </c>
      <c r="M2180" t="b">
        <v>1</v>
      </c>
      <c r="N2180">
        <f>ROUND(E2180/D2180*100,0)</f>
        <v>104</v>
      </c>
      <c r="O2180">
        <f>IFERROR(ROUND(E2180/L2180,2),0)</f>
        <v>52</v>
      </c>
      <c r="P2180" s="12" t="s">
        <v>8266</v>
      </c>
      <c r="Q2180" t="s">
        <v>8268</v>
      </c>
      <c r="R2180" s="9">
        <f t="shared" si="107"/>
        <v>41226.017361111109</v>
      </c>
      <c r="S2180" s="9">
        <f t="shared" si="108"/>
        <v>41250.083333333336</v>
      </c>
      <c r="T2180">
        <f t="shared" si="106"/>
        <v>2012</v>
      </c>
    </row>
    <row r="2181" spans="1:20" ht="43.5" x14ac:dyDescent="0.35">
      <c r="A2181">
        <v>3201</v>
      </c>
      <c r="B2181" s="3" t="s">
        <v>3201</v>
      </c>
      <c r="C2181" s="3" t="s">
        <v>7311</v>
      </c>
      <c r="D2181" s="6">
        <v>2000</v>
      </c>
      <c r="E2181" s="8">
        <v>25</v>
      </c>
      <c r="F2181" t="s">
        <v>8220</v>
      </c>
      <c r="G2181" t="s">
        <v>8224</v>
      </c>
      <c r="H2181" t="s">
        <v>8246</v>
      </c>
      <c r="I2181" s="11">
        <v>1409509477</v>
      </c>
      <c r="J2181">
        <v>1407695077</v>
      </c>
      <c r="K2181" t="b">
        <v>0</v>
      </c>
      <c r="L2181">
        <v>2</v>
      </c>
      <c r="M2181" t="b">
        <v>0</v>
      </c>
      <c r="N2181">
        <f>ROUND(E2181/D2181*100,0)</f>
        <v>1</v>
      </c>
      <c r="O2181">
        <f>IFERROR(ROUND(E2181/L2181,2),0)</f>
        <v>12.5</v>
      </c>
      <c r="P2181" s="12" t="s">
        <v>8266</v>
      </c>
      <c r="Q2181" t="s">
        <v>8269</v>
      </c>
      <c r="R2181" s="9">
        <f t="shared" si="107"/>
        <v>41861.767094907409</v>
      </c>
      <c r="S2181" s="9">
        <f t="shared" si="108"/>
        <v>41882.767094907409</v>
      </c>
      <c r="T2181">
        <f t="shared" si="106"/>
        <v>2014</v>
      </c>
    </row>
    <row r="2182" spans="1:20" ht="58" x14ac:dyDescent="0.35">
      <c r="A2182">
        <v>1092</v>
      </c>
      <c r="B2182" s="3" t="s">
        <v>1093</v>
      </c>
      <c r="C2182" s="3" t="s">
        <v>5202</v>
      </c>
      <c r="D2182" s="6">
        <v>2000</v>
      </c>
      <c r="E2182" s="8">
        <v>21</v>
      </c>
      <c r="F2182" t="s">
        <v>8220</v>
      </c>
      <c r="G2182" t="s">
        <v>8223</v>
      </c>
      <c r="H2182" t="s">
        <v>8245</v>
      </c>
      <c r="I2182" s="11">
        <v>1357432638</v>
      </c>
      <c r="J2182">
        <v>1354840638</v>
      </c>
      <c r="K2182" t="b">
        <v>0</v>
      </c>
      <c r="L2182">
        <v>7</v>
      </c>
      <c r="M2182" t="b">
        <v>0</v>
      </c>
      <c r="N2182">
        <f>ROUND(E2182/D2182*100,0)</f>
        <v>1</v>
      </c>
      <c r="O2182">
        <f>IFERROR(ROUND(E2182/L2182,2),0)</f>
        <v>3</v>
      </c>
      <c r="P2182" s="12" t="s">
        <v>8285</v>
      </c>
      <c r="Q2182" t="s">
        <v>8300</v>
      </c>
      <c r="R2182" s="9">
        <f t="shared" si="107"/>
        <v>41250.025902777779</v>
      </c>
      <c r="S2182" s="9">
        <f t="shared" si="108"/>
        <v>41280.025902777779</v>
      </c>
      <c r="T2182">
        <f t="shared" si="106"/>
        <v>2012</v>
      </c>
    </row>
    <row r="2183" spans="1:20" ht="43.5" x14ac:dyDescent="0.3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 s="11">
        <v>1471071540</v>
      </c>
      <c r="J2183">
        <v>1467720388</v>
      </c>
      <c r="K2183" t="b">
        <v>0</v>
      </c>
      <c r="L2183">
        <v>30</v>
      </c>
      <c r="M2183" t="b">
        <v>1</v>
      </c>
      <c r="N2183">
        <f>ROUND(E2183/D2183*100,0)</f>
        <v>123</v>
      </c>
      <c r="O2183">
        <f>IFERROR(ROUND(E2183/L2183,2),0)</f>
        <v>43.2</v>
      </c>
      <c r="P2183" s="12" t="s">
        <v>8266</v>
      </c>
      <c r="Q2183" t="s">
        <v>8268</v>
      </c>
      <c r="R2183" s="9">
        <f t="shared" si="107"/>
        <v>42556.504490740743</v>
      </c>
      <c r="S2183" s="9">
        <f t="shared" si="108"/>
        <v>42595.290972222225</v>
      </c>
      <c r="T2183">
        <f t="shared" si="106"/>
        <v>2016</v>
      </c>
    </row>
    <row r="2184" spans="1:20" ht="43.5" x14ac:dyDescent="0.35">
      <c r="A2184">
        <v>2890</v>
      </c>
      <c r="B2184" s="3" t="s">
        <v>2890</v>
      </c>
      <c r="C2184" s="3" t="s">
        <v>7000</v>
      </c>
      <c r="D2184" s="6">
        <v>2000</v>
      </c>
      <c r="E2184" s="8">
        <v>21</v>
      </c>
      <c r="F2184" t="s">
        <v>8220</v>
      </c>
      <c r="G2184" t="s">
        <v>8223</v>
      </c>
      <c r="H2184" t="s">
        <v>8245</v>
      </c>
      <c r="I2184" s="11">
        <v>1407553200</v>
      </c>
      <c r="J2184">
        <v>1405100992</v>
      </c>
      <c r="K2184" t="b">
        <v>0</v>
      </c>
      <c r="L2184">
        <v>3</v>
      </c>
      <c r="M2184" t="b">
        <v>0</v>
      </c>
      <c r="N2184">
        <f>ROUND(E2184/D2184*100,0)</f>
        <v>1</v>
      </c>
      <c r="O2184">
        <f>IFERROR(ROUND(E2184/L2184,2),0)</f>
        <v>7</v>
      </c>
      <c r="P2184" s="12" t="s">
        <v>8266</v>
      </c>
      <c r="Q2184" t="s">
        <v>8268</v>
      </c>
      <c r="R2184" s="9">
        <f t="shared" si="107"/>
        <v>41831.742962962962</v>
      </c>
      <c r="S2184" s="9">
        <f t="shared" si="108"/>
        <v>41860.125</v>
      </c>
      <c r="T2184">
        <f t="shared" si="106"/>
        <v>2014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>ROUND(E2185/D2185*100,0)</f>
        <v>11</v>
      </c>
      <c r="O2185">
        <f>IFERROR(ROUND(E2185/L2185,2),0)</f>
        <v>46.18</v>
      </c>
      <c r="P2185" s="12" t="s">
        <v>8290</v>
      </c>
      <c r="Q2185" t="s">
        <v>8302</v>
      </c>
      <c r="R2185" s="9">
        <f t="shared" si="107"/>
        <v>42110.153043981481</v>
      </c>
      <c r="S2185" s="9">
        <f t="shared" si="108"/>
        <v>42155.153043981481</v>
      </c>
      <c r="T2185">
        <f t="shared" si="106"/>
        <v>2015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>ROUND(E2186/D2186*100,0)</f>
        <v>143</v>
      </c>
      <c r="O2186">
        <f>IFERROR(ROUND(E2186/L2186,2),0)</f>
        <v>51.6</v>
      </c>
      <c r="P2186" s="12" t="s">
        <v>8266</v>
      </c>
      <c r="Q2186" t="s">
        <v>8267</v>
      </c>
      <c r="R2186" s="9">
        <f t="shared" si="107"/>
        <v>42783.459398148145</v>
      </c>
      <c r="S2186" s="9">
        <f t="shared" si="108"/>
        <v>42797.459398148145</v>
      </c>
      <c r="T2186">
        <f t="shared" si="106"/>
        <v>2017</v>
      </c>
    </row>
    <row r="2187" spans="1:20" ht="43.5" x14ac:dyDescent="0.35">
      <c r="A2187">
        <v>884</v>
      </c>
      <c r="B2187" s="3" t="s">
        <v>885</v>
      </c>
      <c r="C2187" s="3" t="s">
        <v>4994</v>
      </c>
      <c r="D2187" s="6">
        <v>2000</v>
      </c>
      <c r="E2187" s="8">
        <v>20</v>
      </c>
      <c r="F2187" t="s">
        <v>8220</v>
      </c>
      <c r="G2187" t="s">
        <v>8223</v>
      </c>
      <c r="H2187" t="s">
        <v>8245</v>
      </c>
      <c r="I2187" s="11">
        <v>1336789860</v>
      </c>
      <c r="J2187">
        <v>1331666146</v>
      </c>
      <c r="K2187" t="b">
        <v>0</v>
      </c>
      <c r="L2187">
        <v>2</v>
      </c>
      <c r="M2187" t="b">
        <v>0</v>
      </c>
      <c r="N2187">
        <f>ROUND(E2187/D2187*100,0)</f>
        <v>1</v>
      </c>
      <c r="O2187">
        <f>IFERROR(ROUND(E2187/L2187,2),0)</f>
        <v>10</v>
      </c>
      <c r="P2187" s="12" t="s">
        <v>8293</v>
      </c>
      <c r="Q2187" t="s">
        <v>8294</v>
      </c>
      <c r="R2187" s="9">
        <f t="shared" si="107"/>
        <v>40981.802615740737</v>
      </c>
      <c r="S2187" s="9">
        <f t="shared" si="108"/>
        <v>41041.104861111111</v>
      </c>
      <c r="T2187">
        <f t="shared" si="106"/>
        <v>2012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>ROUND(E2188/D2188*100,0)</f>
        <v>171</v>
      </c>
      <c r="O2188">
        <f>IFERROR(ROUND(E2188/L2188,2),0)</f>
        <v>31.34</v>
      </c>
      <c r="P2188" s="12" t="s">
        <v>8293</v>
      </c>
      <c r="Q2188" t="s">
        <v>8294</v>
      </c>
      <c r="R2188" s="9">
        <f t="shared" si="107"/>
        <v>41088.691493055558</v>
      </c>
      <c r="S2188" s="9">
        <f t="shared" si="108"/>
        <v>41133.691493055558</v>
      </c>
      <c r="T2188">
        <f t="shared" si="106"/>
        <v>2012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>ROUND(E2189/D2189*100,0)</f>
        <v>128</v>
      </c>
      <c r="O2189">
        <f>IFERROR(ROUND(E2189/L2189,2),0)</f>
        <v>183.29</v>
      </c>
      <c r="P2189" s="12" t="s">
        <v>8290</v>
      </c>
      <c r="Q2189" t="s">
        <v>8291</v>
      </c>
      <c r="R2189" s="9">
        <f t="shared" si="107"/>
        <v>42113.981446759266</v>
      </c>
      <c r="S2189" s="9">
        <f t="shared" si="108"/>
        <v>42173.981446759266</v>
      </c>
      <c r="T2189">
        <f t="shared" si="106"/>
        <v>2015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>ROUND(E2190/D2190*100,0)</f>
        <v>128</v>
      </c>
      <c r="O2190">
        <f>IFERROR(ROUND(E2190/L2190,2),0)</f>
        <v>37.65</v>
      </c>
      <c r="P2190" s="12" t="s">
        <v>8266</v>
      </c>
      <c r="Q2190" t="s">
        <v>8269</v>
      </c>
      <c r="R2190" s="9">
        <f t="shared" si="107"/>
        <v>41912.650729166664</v>
      </c>
      <c r="S2190" s="9">
        <f t="shared" si="108"/>
        <v>41925.207638888889</v>
      </c>
      <c r="T2190">
        <f t="shared" si="106"/>
        <v>2014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>ROUND(E2191/D2191*100,0)</f>
        <v>128</v>
      </c>
      <c r="O2191">
        <f>IFERROR(ROUND(E2191/L2191,2),0)</f>
        <v>49.23</v>
      </c>
      <c r="P2191" s="12" t="s">
        <v>8266</v>
      </c>
      <c r="Q2191" t="s">
        <v>8268</v>
      </c>
      <c r="R2191" s="9">
        <f t="shared" si="107"/>
        <v>42521.654328703706</v>
      </c>
      <c r="S2191" s="9">
        <f t="shared" si="108"/>
        <v>42551.654328703706</v>
      </c>
      <c r="T2191">
        <f t="shared" si="106"/>
        <v>2016</v>
      </c>
    </row>
    <row r="2192" spans="1:20" ht="29" x14ac:dyDescent="0.35">
      <c r="A2192">
        <v>3866</v>
      </c>
      <c r="B2192" s="3" t="s">
        <v>3863</v>
      </c>
      <c r="C2192" s="3" t="s">
        <v>7975</v>
      </c>
      <c r="D2192" s="6">
        <v>2000</v>
      </c>
      <c r="E2192" s="8">
        <v>11</v>
      </c>
      <c r="F2192" t="s">
        <v>8220</v>
      </c>
      <c r="G2192" t="s">
        <v>8223</v>
      </c>
      <c r="H2192" t="s">
        <v>8245</v>
      </c>
      <c r="I2192" s="11">
        <v>1458703740</v>
      </c>
      <c r="J2192">
        <v>1454453021</v>
      </c>
      <c r="K2192" t="b">
        <v>0</v>
      </c>
      <c r="L2192">
        <v>2</v>
      </c>
      <c r="M2192" t="b">
        <v>0</v>
      </c>
      <c r="N2192">
        <f>ROUND(E2192/D2192*100,0)</f>
        <v>1</v>
      </c>
      <c r="O2192">
        <f>IFERROR(ROUND(E2192/L2192,2),0)</f>
        <v>5.5</v>
      </c>
      <c r="P2192" s="12" t="s">
        <v>8266</v>
      </c>
      <c r="Q2192" t="s">
        <v>8268</v>
      </c>
      <c r="R2192" s="9">
        <f t="shared" si="107"/>
        <v>42402.947002314817</v>
      </c>
      <c r="S2192" s="9">
        <f t="shared" si="108"/>
        <v>42452.145138888889</v>
      </c>
      <c r="T2192">
        <f t="shared" si="106"/>
        <v>2016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>ROUND(E2193/D2193*100,0)</f>
        <v>128</v>
      </c>
      <c r="O2193">
        <f>IFERROR(ROUND(E2193/L2193,2),0)</f>
        <v>47.22</v>
      </c>
      <c r="P2193" s="12" t="s">
        <v>8266</v>
      </c>
      <c r="Q2193" t="s">
        <v>8268</v>
      </c>
      <c r="R2193" s="9">
        <f t="shared" si="107"/>
        <v>42443.802361111113</v>
      </c>
      <c r="S2193" s="9">
        <f t="shared" si="108"/>
        <v>42473.802361111113</v>
      </c>
      <c r="T2193">
        <f t="shared" si="106"/>
        <v>2016</v>
      </c>
    </row>
    <row r="2194" spans="1:20" ht="43.5" x14ac:dyDescent="0.3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 s="11">
        <v>1401385800</v>
      </c>
      <c r="J2194">
        <v>1399563390</v>
      </c>
      <c r="K2194" t="b">
        <v>1</v>
      </c>
      <c r="L2194">
        <v>94</v>
      </c>
      <c r="M2194" t="b">
        <v>1</v>
      </c>
      <c r="N2194">
        <f>ROUND(E2194/D2194*100,0)</f>
        <v>212</v>
      </c>
      <c r="O2194">
        <f>IFERROR(ROUND(E2194/L2194,2),0)</f>
        <v>13.54</v>
      </c>
      <c r="P2194" s="12" t="s">
        <v>8288</v>
      </c>
      <c r="Q2194" t="s">
        <v>8289</v>
      </c>
      <c r="R2194" s="9">
        <f t="shared" si="107"/>
        <v>41767.650347222225</v>
      </c>
      <c r="S2194" s="9">
        <f t="shared" si="108"/>
        <v>41788.743055555555</v>
      </c>
      <c r="T2194">
        <f t="shared" si="106"/>
        <v>2014</v>
      </c>
    </row>
    <row r="2195" spans="1:20" ht="43.5" x14ac:dyDescent="0.3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 s="11">
        <v>1306865040</v>
      </c>
      <c r="J2195">
        <v>1305568201</v>
      </c>
      <c r="K2195" t="b">
        <v>0</v>
      </c>
      <c r="L2195">
        <v>28</v>
      </c>
      <c r="M2195" t="b">
        <v>1</v>
      </c>
      <c r="N2195">
        <f>ROUND(E2195/D2195*100,0)</f>
        <v>127</v>
      </c>
      <c r="O2195">
        <f>IFERROR(ROUND(E2195/L2195,2),0)</f>
        <v>45.46</v>
      </c>
      <c r="P2195" s="12" t="s">
        <v>8293</v>
      </c>
      <c r="Q2195" t="s">
        <v>8297</v>
      </c>
      <c r="R2195" s="9">
        <f t="shared" si="107"/>
        <v>40679.743067129632</v>
      </c>
      <c r="S2195" s="9">
        <f t="shared" si="108"/>
        <v>40694.75277777778</v>
      </c>
      <c r="T2195">
        <f t="shared" si="106"/>
        <v>2011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>ROUND(E2196/D2196*100,0)</f>
        <v>127</v>
      </c>
      <c r="O2196">
        <f>IFERROR(ROUND(E2196/L2196,2),0)</f>
        <v>50.88</v>
      </c>
      <c r="P2196" s="12" t="s">
        <v>8266</v>
      </c>
      <c r="Q2196" t="s">
        <v>8267</v>
      </c>
      <c r="R2196" s="9">
        <f t="shared" si="107"/>
        <v>42228.044664351852</v>
      </c>
      <c r="S2196" s="9">
        <f t="shared" si="108"/>
        <v>42258.044664351852</v>
      </c>
      <c r="T2196">
        <f t="shared" ref="T2196:T2259" si="109">YEAR(R2196)</f>
        <v>2015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>ROUND(E2197/D2197*100,0)</f>
        <v>127</v>
      </c>
      <c r="O2197">
        <f>IFERROR(ROUND(E2197/L2197,2),0)</f>
        <v>48.85</v>
      </c>
      <c r="P2197" s="12" t="s">
        <v>8293</v>
      </c>
      <c r="Q2197" t="s">
        <v>8294</v>
      </c>
      <c r="R2197" s="9">
        <f t="shared" si="107"/>
        <v>41402.558819444443</v>
      </c>
      <c r="S2197" s="9">
        <f t="shared" si="108"/>
        <v>41462.558819444443</v>
      </c>
      <c r="T2197">
        <f t="shared" si="109"/>
        <v>2013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>ROUND(E2198/D2198*100,0)</f>
        <v>180</v>
      </c>
      <c r="O2198">
        <f>IFERROR(ROUND(E2198/L2198,2),0)</f>
        <v>26.27</v>
      </c>
      <c r="P2198" s="12" t="s">
        <v>8293</v>
      </c>
      <c r="Q2198" t="s">
        <v>8294</v>
      </c>
      <c r="R2198" s="9">
        <f t="shared" si="107"/>
        <v>41145.719305555554</v>
      </c>
      <c r="S2198" s="9">
        <f t="shared" si="108"/>
        <v>41175.719305555554</v>
      </c>
      <c r="T2198">
        <f t="shared" si="109"/>
        <v>2012</v>
      </c>
    </row>
    <row r="2199" spans="1:20" ht="29" x14ac:dyDescent="0.3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 s="11">
        <v>1411084800</v>
      </c>
      <c r="J2199">
        <v>1410304179</v>
      </c>
      <c r="K2199" t="b">
        <v>0</v>
      </c>
      <c r="L2199">
        <v>17</v>
      </c>
      <c r="M2199" t="b">
        <v>1</v>
      </c>
      <c r="N2199">
        <f>ROUND(E2199/D2199*100,0)</f>
        <v>126</v>
      </c>
      <c r="O2199">
        <f>IFERROR(ROUND(E2199/L2199,2),0)</f>
        <v>74.12</v>
      </c>
      <c r="P2199" s="12" t="s">
        <v>8266</v>
      </c>
      <c r="Q2199" t="s">
        <v>8268</v>
      </c>
      <c r="R2199" s="9">
        <f t="shared" si="107"/>
        <v>41891.96503472222</v>
      </c>
      <c r="S2199" s="9">
        <f t="shared" si="108"/>
        <v>41901</v>
      </c>
      <c r="T2199">
        <f t="shared" si="109"/>
        <v>2014</v>
      </c>
    </row>
    <row r="2200" spans="1:20" ht="43.5" x14ac:dyDescent="0.3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 s="11">
        <v>1441042275</v>
      </c>
      <c r="J2200">
        <v>1438882275</v>
      </c>
      <c r="K2200" t="b">
        <v>0</v>
      </c>
      <c r="L2200">
        <v>32</v>
      </c>
      <c r="M2200" t="b">
        <v>1</v>
      </c>
      <c r="N2200">
        <f>ROUND(E2200/D2200*100,0)</f>
        <v>105</v>
      </c>
      <c r="O2200">
        <f>IFERROR(ROUND(E2200/L2200,2),0)</f>
        <v>39.380000000000003</v>
      </c>
      <c r="P2200" s="12" t="s">
        <v>8266</v>
      </c>
      <c r="Q2200" t="s">
        <v>8268</v>
      </c>
      <c r="R2200" s="9">
        <f t="shared" si="107"/>
        <v>42222.730034722219</v>
      </c>
      <c r="S2200" s="9">
        <f t="shared" si="108"/>
        <v>42247.730034722219</v>
      </c>
      <c r="T2200">
        <f t="shared" si="109"/>
        <v>2015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>ROUND(E2201/D2201*100,0)</f>
        <v>126</v>
      </c>
      <c r="O2201">
        <f>IFERROR(ROUND(E2201/L2201,2),0)</f>
        <v>25.69</v>
      </c>
      <c r="P2201" s="12" t="s">
        <v>8266</v>
      </c>
      <c r="Q2201" t="s">
        <v>8268</v>
      </c>
      <c r="R2201" s="9">
        <f t="shared" si="107"/>
        <v>42608.36583333333</v>
      </c>
      <c r="S2201" s="9">
        <f t="shared" si="108"/>
        <v>42638.36583333333</v>
      </c>
      <c r="T2201">
        <f t="shared" si="109"/>
        <v>2016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>ROUND(E2202/D2202*100,0)</f>
        <v>105</v>
      </c>
      <c r="O2202">
        <f>IFERROR(ROUND(E2202/L2202,2),0)</f>
        <v>139.56</v>
      </c>
      <c r="P2202" s="12" t="s">
        <v>8266</v>
      </c>
      <c r="Q2202" t="s">
        <v>8268</v>
      </c>
      <c r="R2202" s="9">
        <f t="shared" si="107"/>
        <v>42375.114988425921</v>
      </c>
      <c r="S2202" s="9">
        <f t="shared" si="108"/>
        <v>42420.114988425921</v>
      </c>
      <c r="T2202">
        <f t="shared" si="109"/>
        <v>2016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>ROUND(E2203/D2203*100,0)</f>
        <v>114</v>
      </c>
      <c r="O2203">
        <f>IFERROR(ROUND(E2203/L2203,2),0)</f>
        <v>65.84</v>
      </c>
      <c r="P2203" s="12" t="s">
        <v>8293</v>
      </c>
      <c r="Q2203" t="s">
        <v>8294</v>
      </c>
      <c r="R2203" s="9">
        <f t="shared" si="107"/>
        <v>40970.750034722223</v>
      </c>
      <c r="S2203" s="9">
        <f t="shared" si="108"/>
        <v>41030.708368055559</v>
      </c>
      <c r="T2203">
        <f t="shared" si="109"/>
        <v>2012</v>
      </c>
    </row>
    <row r="2204" spans="1:20" ht="43.5" x14ac:dyDescent="0.3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 s="11">
        <v>1446213612</v>
      </c>
      <c r="J2204">
        <v>1443621612</v>
      </c>
      <c r="K2204" t="b">
        <v>1</v>
      </c>
      <c r="L2204">
        <v>21</v>
      </c>
      <c r="M2204" t="b">
        <v>1</v>
      </c>
      <c r="N2204">
        <f>ROUND(E2204/D2204*100,0)</f>
        <v>104</v>
      </c>
      <c r="O2204">
        <f>IFERROR(ROUND(E2204/L2204,2),0)</f>
        <v>59.52</v>
      </c>
      <c r="P2204" s="12" t="s">
        <v>8266</v>
      </c>
      <c r="Q2204" t="s">
        <v>8268</v>
      </c>
      <c r="R2204" s="9">
        <f t="shared" si="107"/>
        <v>42277.583472222221</v>
      </c>
      <c r="S2204" s="9">
        <f t="shared" si="108"/>
        <v>42307.583472222221</v>
      </c>
      <c r="T2204">
        <f t="shared" si="109"/>
        <v>2015</v>
      </c>
    </row>
    <row r="2205" spans="1:20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1">
        <v>1403964574</v>
      </c>
      <c r="J2205">
        <v>1401372574</v>
      </c>
      <c r="K2205" t="b">
        <v>0</v>
      </c>
      <c r="L2205">
        <v>20</v>
      </c>
      <c r="M2205" t="b">
        <v>1</v>
      </c>
      <c r="N2205">
        <f>ROUND(E2205/D2205*100,0)</f>
        <v>100</v>
      </c>
      <c r="O2205">
        <f>IFERROR(ROUND(E2205/L2205,2),0)</f>
        <v>62.5</v>
      </c>
      <c r="P2205" s="12" t="s">
        <v>8266</v>
      </c>
      <c r="Q2205" t="s">
        <v>8268</v>
      </c>
      <c r="R2205" s="9">
        <f t="shared" si="107"/>
        <v>41788.58997685185</v>
      </c>
      <c r="S2205" s="9">
        <f t="shared" si="108"/>
        <v>41818.58997685185</v>
      </c>
      <c r="T2205">
        <f t="shared" si="109"/>
        <v>2014</v>
      </c>
    </row>
    <row r="2206" spans="1:20" ht="43.5" x14ac:dyDescent="0.35">
      <c r="A2206">
        <v>1126</v>
      </c>
      <c r="B2206" s="3" t="s">
        <v>1127</v>
      </c>
      <c r="C2206" s="3" t="s">
        <v>5236</v>
      </c>
      <c r="D2206" s="6">
        <v>2000</v>
      </c>
      <c r="E2206" s="8">
        <v>10</v>
      </c>
      <c r="F2206" t="s">
        <v>8220</v>
      </c>
      <c r="G2206" t="s">
        <v>8223</v>
      </c>
      <c r="H2206" t="s">
        <v>8245</v>
      </c>
      <c r="I2206" s="11">
        <v>1468482694</v>
      </c>
      <c r="J2206">
        <v>1465890694</v>
      </c>
      <c r="K2206" t="b">
        <v>0</v>
      </c>
      <c r="L2206">
        <v>2</v>
      </c>
      <c r="M2206" t="b">
        <v>0</v>
      </c>
      <c r="N2206">
        <f>ROUND(E2206/D2206*100,0)</f>
        <v>1</v>
      </c>
      <c r="O2206">
        <f>IFERROR(ROUND(E2206/L2206,2),0)</f>
        <v>5</v>
      </c>
      <c r="P2206" s="12" t="s">
        <v>8285</v>
      </c>
      <c r="Q2206" t="s">
        <v>8309</v>
      </c>
      <c r="R2206" s="9">
        <f t="shared" si="107"/>
        <v>42535.327476851846</v>
      </c>
      <c r="S2206" s="9">
        <f t="shared" si="108"/>
        <v>42565.327476851846</v>
      </c>
      <c r="T2206">
        <f t="shared" si="109"/>
        <v>2016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>ROUND(E2207/D2207*100,0)</f>
        <v>156</v>
      </c>
      <c r="O2207">
        <f>IFERROR(ROUND(E2207/L2207,2),0)</f>
        <v>51.92</v>
      </c>
      <c r="P2207" s="12" t="s">
        <v>8266</v>
      </c>
      <c r="Q2207" t="s">
        <v>8268</v>
      </c>
      <c r="R2207" s="9">
        <f t="shared" si="107"/>
        <v>42360.887835648144</v>
      </c>
      <c r="S2207" s="9">
        <f t="shared" si="108"/>
        <v>42390.887835648144</v>
      </c>
      <c r="T2207">
        <f t="shared" si="109"/>
        <v>2015</v>
      </c>
    </row>
    <row r="2208" spans="1:20" ht="43.5" x14ac:dyDescent="0.3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 s="11">
        <v>1424556325</v>
      </c>
      <c r="J2208">
        <v>1421964325</v>
      </c>
      <c r="K2208" t="b">
        <v>0</v>
      </c>
      <c r="L2208">
        <v>46</v>
      </c>
      <c r="M2208" t="b">
        <v>1</v>
      </c>
      <c r="N2208">
        <f>ROUND(E2208/D2208*100,0)</f>
        <v>104</v>
      </c>
      <c r="O2208">
        <f>IFERROR(ROUND(E2208/L2208,2),0)</f>
        <v>27.07</v>
      </c>
      <c r="P2208" s="12" t="s">
        <v>8266</v>
      </c>
      <c r="Q2208" t="s">
        <v>8268</v>
      </c>
      <c r="R2208" s="9">
        <f t="shared" si="107"/>
        <v>42026.920428240745</v>
      </c>
      <c r="S2208" s="9">
        <f t="shared" si="108"/>
        <v>42056.920428240745</v>
      </c>
      <c r="T2208">
        <f t="shared" si="109"/>
        <v>2015</v>
      </c>
    </row>
    <row r="2209" spans="1:20" ht="43.5" x14ac:dyDescent="0.3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 s="11">
        <v>1466204400</v>
      </c>
      <c r="J2209">
        <v>1463469062</v>
      </c>
      <c r="K2209" t="b">
        <v>0</v>
      </c>
      <c r="L2209">
        <v>25</v>
      </c>
      <c r="M2209" t="b">
        <v>0</v>
      </c>
      <c r="N2209">
        <f>ROUND(E2209/D2209*100,0)</f>
        <v>12</v>
      </c>
      <c r="O2209">
        <f>IFERROR(ROUND(E2209/L2209,2),0)</f>
        <v>49.8</v>
      </c>
      <c r="P2209" s="12" t="s">
        <v>8277</v>
      </c>
      <c r="Q2209" t="s">
        <v>8307</v>
      </c>
      <c r="R2209" s="9">
        <f t="shared" si="107"/>
        <v>42507.29932870371</v>
      </c>
      <c r="S2209" s="9">
        <f t="shared" si="108"/>
        <v>42538.958333333328</v>
      </c>
      <c r="T2209">
        <f t="shared" si="109"/>
        <v>2016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>ROUND(E2210/D2210*100,0)</f>
        <v>5</v>
      </c>
      <c r="O2210">
        <f>IFERROR(ROUND(E2210/L2210,2),0)</f>
        <v>88.64</v>
      </c>
      <c r="P2210" s="12" t="s">
        <v>8266</v>
      </c>
      <c r="Q2210" t="s">
        <v>8269</v>
      </c>
      <c r="R2210" s="9">
        <f t="shared" si="107"/>
        <v>42682.67768518519</v>
      </c>
      <c r="S2210" s="9">
        <f t="shared" si="108"/>
        <v>42712.67768518519</v>
      </c>
      <c r="T2210">
        <f t="shared" si="109"/>
        <v>2016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>ROUND(E2211/D2211*100,0)</f>
        <v>145</v>
      </c>
      <c r="O2211">
        <f>IFERROR(ROUND(E2211/L2211,2),0)</f>
        <v>56.14</v>
      </c>
      <c r="P2211" s="12" t="s">
        <v>8290</v>
      </c>
      <c r="Q2211" t="s">
        <v>8298</v>
      </c>
      <c r="R2211" s="9">
        <f t="shared" si="107"/>
        <v>42175.816365740742</v>
      </c>
      <c r="S2211" s="9">
        <f t="shared" si="108"/>
        <v>42205.816365740742</v>
      </c>
      <c r="T2211">
        <f t="shared" si="109"/>
        <v>2015</v>
      </c>
    </row>
    <row r="2212" spans="1:20" ht="43.5" x14ac:dyDescent="0.3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 s="11">
        <v>1422075540</v>
      </c>
      <c r="J2212">
        <v>1419979544</v>
      </c>
      <c r="K2212" t="b">
        <v>0</v>
      </c>
      <c r="L2212">
        <v>18</v>
      </c>
      <c r="M2212" t="b">
        <v>1</v>
      </c>
      <c r="N2212">
        <f>ROUND(E2212/D2212*100,0)</f>
        <v>175</v>
      </c>
      <c r="O2212">
        <f>IFERROR(ROUND(E2212/L2212,2),0)</f>
        <v>68.06</v>
      </c>
      <c r="P2212" s="12" t="s">
        <v>8266</v>
      </c>
      <c r="Q2212" t="s">
        <v>8268</v>
      </c>
      <c r="R2212" s="9">
        <f t="shared" si="107"/>
        <v>42003.948425925926</v>
      </c>
      <c r="S2212" s="9">
        <f t="shared" si="108"/>
        <v>42028.207638888889</v>
      </c>
      <c r="T2212">
        <f t="shared" si="109"/>
        <v>2014</v>
      </c>
    </row>
    <row r="2213" spans="1:20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1">
        <v>1415832338</v>
      </c>
      <c r="J2213">
        <v>1413236738</v>
      </c>
      <c r="K2213" t="b">
        <v>0</v>
      </c>
      <c r="L2213">
        <v>29</v>
      </c>
      <c r="M2213" t="b">
        <v>1</v>
      </c>
      <c r="N2213">
        <f>ROUND(E2213/D2213*100,0)</f>
        <v>102</v>
      </c>
      <c r="O2213">
        <f>IFERROR(ROUND(E2213/L2213,2),0)</f>
        <v>42.24</v>
      </c>
      <c r="P2213" s="12" t="s">
        <v>8293</v>
      </c>
      <c r="Q2213" t="s">
        <v>8294</v>
      </c>
      <c r="R2213" s="9">
        <f t="shared" si="107"/>
        <v>41925.906689814816</v>
      </c>
      <c r="S2213" s="9">
        <f t="shared" si="108"/>
        <v>41955.94835648148</v>
      </c>
      <c r="T2213">
        <f t="shared" si="109"/>
        <v>2014</v>
      </c>
    </row>
    <row r="2214" spans="1:20" ht="58" x14ac:dyDescent="0.35">
      <c r="A2214">
        <v>1499</v>
      </c>
      <c r="B2214" s="3" t="s">
        <v>1500</v>
      </c>
      <c r="C2214" s="3" t="s">
        <v>5609</v>
      </c>
      <c r="D2214" s="6">
        <v>2000</v>
      </c>
      <c r="E2214" s="8">
        <v>5</v>
      </c>
      <c r="F2214" t="s">
        <v>8220</v>
      </c>
      <c r="G2214" t="s">
        <v>8223</v>
      </c>
      <c r="H2214" t="s">
        <v>8245</v>
      </c>
      <c r="I2214" s="11">
        <v>1470355833</v>
      </c>
      <c r="J2214">
        <v>1465171833</v>
      </c>
      <c r="K2214" t="b">
        <v>0</v>
      </c>
      <c r="L2214">
        <v>1</v>
      </c>
      <c r="M2214" t="b">
        <v>0</v>
      </c>
      <c r="N2214">
        <f>ROUND(E2214/D2214*100,0)</f>
        <v>0</v>
      </c>
      <c r="O2214">
        <f>IFERROR(ROUND(E2214/L2214,2),0)</f>
        <v>5</v>
      </c>
      <c r="P2214" s="12" t="s">
        <v>8280</v>
      </c>
      <c r="Q2214" t="s">
        <v>8317</v>
      </c>
      <c r="R2214" s="9">
        <f t="shared" si="107"/>
        <v>42527.007326388892</v>
      </c>
      <c r="S2214" s="9">
        <f t="shared" si="108"/>
        <v>42587.007326388892</v>
      </c>
      <c r="T2214">
        <f t="shared" si="109"/>
        <v>2016</v>
      </c>
    </row>
    <row r="2215" spans="1:20" ht="43.5" x14ac:dyDescent="0.35">
      <c r="A2215">
        <v>3945</v>
      </c>
      <c r="B2215" s="3" t="s">
        <v>3942</v>
      </c>
      <c r="C2215" s="3" t="s">
        <v>8053</v>
      </c>
      <c r="D2215" s="6">
        <v>2000</v>
      </c>
      <c r="E2215" s="8">
        <v>5</v>
      </c>
      <c r="F2215" t="s">
        <v>8220</v>
      </c>
      <c r="G2215" t="s">
        <v>8223</v>
      </c>
      <c r="H2215" t="s">
        <v>8245</v>
      </c>
      <c r="I2215" s="11">
        <v>1431717268</v>
      </c>
      <c r="J2215">
        <v>1429125268</v>
      </c>
      <c r="K2215" t="b">
        <v>0</v>
      </c>
      <c r="L2215">
        <v>1</v>
      </c>
      <c r="M2215" t="b">
        <v>0</v>
      </c>
      <c r="N2215">
        <f>ROUND(E2215/D2215*100,0)</f>
        <v>0</v>
      </c>
      <c r="O2215">
        <f>IFERROR(ROUND(E2215/L2215,2),0)</f>
        <v>5</v>
      </c>
      <c r="P2215" s="12" t="s">
        <v>8266</v>
      </c>
      <c r="Q2215" t="s">
        <v>8268</v>
      </c>
      <c r="R2215" s="9">
        <f t="shared" si="107"/>
        <v>42109.801712962959</v>
      </c>
      <c r="S2215" s="9">
        <f t="shared" si="108"/>
        <v>42139.801712962959</v>
      </c>
      <c r="T2215">
        <f t="shared" si="109"/>
        <v>2015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>ROUND(E2216/D2216*100,0)</f>
        <v>163</v>
      </c>
      <c r="O2216">
        <f>IFERROR(ROUND(E2216/L2216,2),0)</f>
        <v>58.1</v>
      </c>
      <c r="P2216" s="12" t="s">
        <v>8266</v>
      </c>
      <c r="Q2216" t="s">
        <v>8268</v>
      </c>
      <c r="R2216" s="9">
        <f t="shared" si="107"/>
        <v>40644.159259259257</v>
      </c>
      <c r="S2216" s="9">
        <f t="shared" si="108"/>
        <v>40666.165972222225</v>
      </c>
      <c r="T2216">
        <f t="shared" si="109"/>
        <v>2011</v>
      </c>
    </row>
    <row r="2217" spans="1:20" ht="58" x14ac:dyDescent="0.3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 s="11">
        <v>1416211140</v>
      </c>
      <c r="J2217">
        <v>1413016216</v>
      </c>
      <c r="K2217" t="b">
        <v>0</v>
      </c>
      <c r="L2217">
        <v>28</v>
      </c>
      <c r="M2217" t="b">
        <v>1</v>
      </c>
      <c r="N2217">
        <f>ROUND(E2217/D2217*100,0)</f>
        <v>180</v>
      </c>
      <c r="O2217">
        <f>IFERROR(ROUND(E2217/L2217,2),0)</f>
        <v>43.5</v>
      </c>
      <c r="P2217" s="12" t="s">
        <v>8266</v>
      </c>
      <c r="Q2217" t="s">
        <v>8268</v>
      </c>
      <c r="R2217" s="9">
        <f t="shared" si="107"/>
        <v>41923.354351851849</v>
      </c>
      <c r="S2217" s="9">
        <f t="shared" si="108"/>
        <v>41960.332638888889</v>
      </c>
      <c r="T2217">
        <f t="shared" si="109"/>
        <v>2014</v>
      </c>
    </row>
    <row r="2218" spans="1:20" ht="43.5" x14ac:dyDescent="0.3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 s="11">
        <v>1425193140</v>
      </c>
      <c r="J2218">
        <v>1422769906</v>
      </c>
      <c r="K2218" t="b">
        <v>0</v>
      </c>
      <c r="L2218">
        <v>20</v>
      </c>
      <c r="M2218" t="b">
        <v>1</v>
      </c>
      <c r="N2218">
        <f>ROUND(E2218/D2218*100,0)</f>
        <v>122</v>
      </c>
      <c r="O2218">
        <f>IFERROR(ROUND(E2218/L2218,2),0)</f>
        <v>60.9</v>
      </c>
      <c r="P2218" s="12" t="s">
        <v>8266</v>
      </c>
      <c r="Q2218" t="s">
        <v>8268</v>
      </c>
      <c r="R2218" s="9">
        <f t="shared" si="107"/>
        <v>42036.24428240741</v>
      </c>
      <c r="S2218" s="9">
        <f t="shared" si="108"/>
        <v>42064.290972222225</v>
      </c>
      <c r="T2218">
        <f t="shared" si="109"/>
        <v>2015</v>
      </c>
    </row>
    <row r="2219" spans="1:20" ht="43.5" x14ac:dyDescent="0.35">
      <c r="A2219">
        <v>3994</v>
      </c>
      <c r="B2219" s="3" t="s">
        <v>3990</v>
      </c>
      <c r="C2219" s="3" t="s">
        <v>8100</v>
      </c>
      <c r="D2219" s="6">
        <v>2000</v>
      </c>
      <c r="E2219" s="8">
        <v>5</v>
      </c>
      <c r="F2219" t="s">
        <v>8220</v>
      </c>
      <c r="G2219" t="s">
        <v>8223</v>
      </c>
      <c r="H2219" t="s">
        <v>8245</v>
      </c>
      <c r="I2219" s="11">
        <v>1405761690</v>
      </c>
      <c r="J2219">
        <v>1403169690</v>
      </c>
      <c r="K2219" t="b">
        <v>0</v>
      </c>
      <c r="L2219">
        <v>1</v>
      </c>
      <c r="M2219" t="b">
        <v>0</v>
      </c>
      <c r="N2219">
        <f>ROUND(E2219/D2219*100,0)</f>
        <v>0</v>
      </c>
      <c r="O2219">
        <f>IFERROR(ROUND(E2219/L2219,2),0)</f>
        <v>5</v>
      </c>
      <c r="P2219" s="12" t="s">
        <v>8266</v>
      </c>
      <c r="Q2219" t="s">
        <v>8268</v>
      </c>
      <c r="R2219" s="9">
        <f t="shared" si="107"/>
        <v>41809.389930555553</v>
      </c>
      <c r="S2219" s="9">
        <f t="shared" si="108"/>
        <v>41839.389930555553</v>
      </c>
      <c r="T2219">
        <f t="shared" si="109"/>
        <v>2014</v>
      </c>
    </row>
    <row r="2220" spans="1:20" ht="43.5" x14ac:dyDescent="0.35">
      <c r="A2220">
        <v>4007</v>
      </c>
      <c r="B2220" s="3" t="s">
        <v>4003</v>
      </c>
      <c r="C2220" s="3" t="s">
        <v>8112</v>
      </c>
      <c r="D2220" s="6">
        <v>2000</v>
      </c>
      <c r="E2220" s="8">
        <v>5</v>
      </c>
      <c r="F2220" t="s">
        <v>8220</v>
      </c>
      <c r="G2220" t="s">
        <v>8223</v>
      </c>
      <c r="H2220" t="s">
        <v>8245</v>
      </c>
      <c r="I2220" s="11">
        <v>1409070480</v>
      </c>
      <c r="J2220">
        <v>1406572381</v>
      </c>
      <c r="K2220" t="b">
        <v>0</v>
      </c>
      <c r="L2220">
        <v>1</v>
      </c>
      <c r="M2220" t="b">
        <v>0</v>
      </c>
      <c r="N2220">
        <f>ROUND(E2220/D2220*100,0)</f>
        <v>0</v>
      </c>
      <c r="O2220">
        <f>IFERROR(ROUND(E2220/L2220,2),0)</f>
        <v>5</v>
      </c>
      <c r="P2220" s="12" t="s">
        <v>8266</v>
      </c>
      <c r="Q2220" t="s">
        <v>8268</v>
      </c>
      <c r="R2220" s="9">
        <f t="shared" si="107"/>
        <v>41848.772928240738</v>
      </c>
      <c r="S2220" s="9">
        <f t="shared" si="108"/>
        <v>41877.686111111114</v>
      </c>
      <c r="T2220">
        <f t="shared" si="109"/>
        <v>2014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>ROUND(E2221/D2221*100,0)</f>
        <v>124</v>
      </c>
      <c r="O2221">
        <f>IFERROR(ROUND(E2221/L2221,2),0)</f>
        <v>45.04</v>
      </c>
      <c r="P2221" s="12" t="s">
        <v>8266</v>
      </c>
      <c r="Q2221" t="s">
        <v>8268</v>
      </c>
      <c r="R2221" s="9">
        <f t="shared" si="107"/>
        <v>42011.202581018515</v>
      </c>
      <c r="S2221" s="9">
        <f t="shared" si="108"/>
        <v>42038.185416666667</v>
      </c>
      <c r="T2221">
        <f t="shared" si="109"/>
        <v>2015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>ROUND(E2222/D2222*100,0)</f>
        <v>101</v>
      </c>
      <c r="O2222">
        <f>IFERROR(ROUND(E2222/L2222,2),0)</f>
        <v>52.83</v>
      </c>
      <c r="P2222" s="12" t="s">
        <v>8293</v>
      </c>
      <c r="Q2222" t="s">
        <v>8297</v>
      </c>
      <c r="R2222" s="9">
        <f t="shared" si="107"/>
        <v>41607.83085648148</v>
      </c>
      <c r="S2222" s="9">
        <f t="shared" si="108"/>
        <v>41640.226388888892</v>
      </c>
      <c r="T2222">
        <f t="shared" si="109"/>
        <v>2013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>ROUND(E2223/D2223*100,0)</f>
        <v>120</v>
      </c>
      <c r="O2223">
        <f>IFERROR(ROUND(E2223/L2223,2),0)</f>
        <v>48.09</v>
      </c>
      <c r="P2223" s="12" t="s">
        <v>8290</v>
      </c>
      <c r="Q2223" t="s">
        <v>8291</v>
      </c>
      <c r="R2223" s="9">
        <f t="shared" si="107"/>
        <v>41648.396192129629</v>
      </c>
      <c r="S2223" s="9">
        <f t="shared" si="108"/>
        <v>41678.396192129629</v>
      </c>
      <c r="T2223">
        <f t="shared" si="109"/>
        <v>2014</v>
      </c>
    </row>
    <row r="2224" spans="1:20" ht="43.5" x14ac:dyDescent="0.35">
      <c r="A2224">
        <v>2946</v>
      </c>
      <c r="B2224" s="3" t="s">
        <v>2946</v>
      </c>
      <c r="C2224" s="3" t="s">
        <v>7056</v>
      </c>
      <c r="D2224" s="6">
        <v>2000</v>
      </c>
      <c r="E2224" s="8">
        <v>2</v>
      </c>
      <c r="F2224" t="s">
        <v>8220</v>
      </c>
      <c r="G2224" t="s">
        <v>8224</v>
      </c>
      <c r="H2224" t="s">
        <v>8246</v>
      </c>
      <c r="I2224" s="11">
        <v>1471265092</v>
      </c>
      <c r="J2224">
        <v>1468673092</v>
      </c>
      <c r="K2224" t="b">
        <v>0</v>
      </c>
      <c r="L2224">
        <v>2</v>
      </c>
      <c r="M2224" t="b">
        <v>0</v>
      </c>
      <c r="N2224">
        <f>ROUND(E2224/D2224*100,0)</f>
        <v>0</v>
      </c>
      <c r="O2224">
        <f>IFERROR(ROUND(E2224/L2224,2),0)</f>
        <v>1</v>
      </c>
      <c r="P2224" s="12" t="s">
        <v>8266</v>
      </c>
      <c r="Q2224" t="s">
        <v>8267</v>
      </c>
      <c r="R2224" s="9">
        <f t="shared" si="107"/>
        <v>42567.531157407408</v>
      </c>
      <c r="S2224" s="9">
        <f t="shared" si="108"/>
        <v>42597.531157407408</v>
      </c>
      <c r="T2224">
        <f t="shared" si="109"/>
        <v>2016</v>
      </c>
    </row>
    <row r="2225" spans="1:20" ht="43.5" x14ac:dyDescent="0.3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 s="11">
        <v>1460553480</v>
      </c>
      <c r="J2225">
        <v>1458770384</v>
      </c>
      <c r="K2225" t="b">
        <v>0</v>
      </c>
      <c r="L2225">
        <v>23</v>
      </c>
      <c r="M2225" t="b">
        <v>1</v>
      </c>
      <c r="N2225">
        <f>ROUND(E2225/D2225*100,0)</f>
        <v>171</v>
      </c>
      <c r="O2225">
        <f>IFERROR(ROUND(E2225/L2225,2),0)</f>
        <v>52.17</v>
      </c>
      <c r="P2225" s="12" t="s">
        <v>8266</v>
      </c>
      <c r="Q2225" t="s">
        <v>8268</v>
      </c>
      <c r="R2225" s="9">
        <f t="shared" si="107"/>
        <v>42452.916481481487</v>
      </c>
      <c r="S2225" s="9">
        <f t="shared" si="108"/>
        <v>42473.554166666669</v>
      </c>
      <c r="T2225">
        <f t="shared" si="109"/>
        <v>2016</v>
      </c>
    </row>
    <row r="2226" spans="1:20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1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>ROUND(E2226/D2226*100,0)</f>
        <v>141</v>
      </c>
      <c r="O2226">
        <f>IFERROR(ROUND(E2226/L2226,2),0)</f>
        <v>52.17</v>
      </c>
      <c r="P2226" s="12" t="s">
        <v>8266</v>
      </c>
      <c r="Q2226" t="s">
        <v>8268</v>
      </c>
      <c r="R2226" s="9">
        <f t="shared" si="107"/>
        <v>42423.050613425927</v>
      </c>
      <c r="S2226" s="9">
        <f t="shared" si="108"/>
        <v>42443.008946759262</v>
      </c>
      <c r="T2226">
        <f t="shared" si="109"/>
        <v>2016</v>
      </c>
    </row>
    <row r="2227" spans="1:20" ht="43.5" x14ac:dyDescent="0.3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 s="11">
        <v>1427319366</v>
      </c>
      <c r="J2227">
        <v>1424730966</v>
      </c>
      <c r="K2227" t="b">
        <v>0</v>
      </c>
      <c r="L2227">
        <v>42</v>
      </c>
      <c r="M2227" t="b">
        <v>1</v>
      </c>
      <c r="N2227">
        <f>ROUND(E2227/D2227*100,0)</f>
        <v>133</v>
      </c>
      <c r="O2227">
        <f>IFERROR(ROUND(E2227/L2227,2),0)</f>
        <v>28.57</v>
      </c>
      <c r="P2227" s="12" t="s">
        <v>8293</v>
      </c>
      <c r="Q2227" t="s">
        <v>8294</v>
      </c>
      <c r="R2227" s="9">
        <f t="shared" si="107"/>
        <v>42058.941736111112</v>
      </c>
      <c r="S2227" s="9">
        <f t="shared" si="108"/>
        <v>42088.90006944444</v>
      </c>
      <c r="T2227">
        <f t="shared" si="109"/>
        <v>2015</v>
      </c>
    </row>
    <row r="2228" spans="1:20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1">
        <v>1424149140</v>
      </c>
      <c r="J2228">
        <v>1421964718</v>
      </c>
      <c r="K2228" t="b">
        <v>0</v>
      </c>
      <c r="L2228">
        <v>18</v>
      </c>
      <c r="M2228" t="b">
        <v>1</v>
      </c>
      <c r="N2228">
        <f>ROUND(E2228/D2228*100,0)</f>
        <v>120</v>
      </c>
      <c r="O2228">
        <f>IFERROR(ROUND(E2228/L2228,2),0)</f>
        <v>66.67</v>
      </c>
      <c r="P2228" s="12" t="s">
        <v>8266</v>
      </c>
      <c r="Q2228" t="s">
        <v>8268</v>
      </c>
      <c r="R2228" s="9">
        <f t="shared" si="107"/>
        <v>42026.924976851849</v>
      </c>
      <c r="S2228" s="9">
        <f t="shared" si="108"/>
        <v>42052.207638888889</v>
      </c>
      <c r="T2228">
        <f t="shared" si="109"/>
        <v>2015</v>
      </c>
    </row>
    <row r="2229" spans="1:20" ht="43.5" x14ac:dyDescent="0.3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 s="11">
        <v>1448463431</v>
      </c>
      <c r="J2229">
        <v>1444831031</v>
      </c>
      <c r="K2229" t="b">
        <v>0</v>
      </c>
      <c r="L2229">
        <v>24</v>
      </c>
      <c r="M2229" t="b">
        <v>1</v>
      </c>
      <c r="N2229">
        <f>ROUND(E2229/D2229*100,0)</f>
        <v>100</v>
      </c>
      <c r="O2229">
        <f>IFERROR(ROUND(E2229/L2229,2),0)</f>
        <v>50</v>
      </c>
      <c r="P2229" s="12" t="s">
        <v>8293</v>
      </c>
      <c r="Q2229" t="s">
        <v>8301</v>
      </c>
      <c r="R2229" s="9">
        <f t="shared" si="107"/>
        <v>42291.581377314811</v>
      </c>
      <c r="S2229" s="9">
        <f t="shared" si="108"/>
        <v>42333.623043981483</v>
      </c>
      <c r="T2229">
        <f t="shared" si="109"/>
        <v>2015</v>
      </c>
    </row>
    <row r="2230" spans="1:20" ht="43.5" x14ac:dyDescent="0.3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 s="11">
        <v>1308011727</v>
      </c>
      <c r="J2230">
        <v>1306283727</v>
      </c>
      <c r="K2230" t="b">
        <v>0</v>
      </c>
      <c r="L2230">
        <v>28</v>
      </c>
      <c r="M2230" t="b">
        <v>1</v>
      </c>
      <c r="N2230">
        <f>ROUND(E2230/D2230*100,0)</f>
        <v>100</v>
      </c>
      <c r="O2230">
        <f>IFERROR(ROUND(E2230/L2230,2),0)</f>
        <v>42.86</v>
      </c>
      <c r="P2230" s="12" t="s">
        <v>8293</v>
      </c>
      <c r="Q2230" t="s">
        <v>8303</v>
      </c>
      <c r="R2230" s="9">
        <f t="shared" si="107"/>
        <v>40688.024618055555</v>
      </c>
      <c r="S2230" s="9">
        <f t="shared" si="108"/>
        <v>40708.024618055555</v>
      </c>
      <c r="T2230">
        <f t="shared" si="109"/>
        <v>2011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>ROUND(E2231/D2231*100,0)</f>
        <v>100</v>
      </c>
      <c r="O2231">
        <f>IFERROR(ROUND(E2231/L2231,2),0)</f>
        <v>31.58</v>
      </c>
      <c r="P2231" s="12" t="s">
        <v>8266</v>
      </c>
      <c r="Q2231" t="s">
        <v>8268</v>
      </c>
      <c r="R2231" s="9">
        <f t="shared" si="107"/>
        <v>41822.90488425926</v>
      </c>
      <c r="S2231" s="9">
        <f t="shared" si="108"/>
        <v>41844.291666666664</v>
      </c>
      <c r="T2231">
        <f t="shared" si="109"/>
        <v>2014</v>
      </c>
    </row>
    <row r="2232" spans="1:20" ht="43.5" x14ac:dyDescent="0.3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 s="11">
        <v>1425057075</v>
      </c>
      <c r="J2232">
        <v>1422465075</v>
      </c>
      <c r="K2232" t="b">
        <v>0</v>
      </c>
      <c r="L2232">
        <v>46</v>
      </c>
      <c r="M2232" t="b">
        <v>1</v>
      </c>
      <c r="N2232">
        <f>ROUND(E2232/D2232*100,0)</f>
        <v>239</v>
      </c>
      <c r="O2232">
        <f>IFERROR(ROUND(E2232/L2232,2),0)</f>
        <v>26.02</v>
      </c>
      <c r="P2232" s="12" t="s">
        <v>8266</v>
      </c>
      <c r="Q2232" t="s">
        <v>8268</v>
      </c>
      <c r="R2232" s="9">
        <f t="shared" si="107"/>
        <v>42032.716145833328</v>
      </c>
      <c r="S2232" s="9">
        <f t="shared" si="108"/>
        <v>42062.716145833328</v>
      </c>
      <c r="T2232">
        <f t="shared" si="109"/>
        <v>2015</v>
      </c>
    </row>
    <row r="2233" spans="1:20" ht="43.5" x14ac:dyDescent="0.3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 s="11">
        <v>1405658752</v>
      </c>
      <c r="J2233">
        <v>1403066752</v>
      </c>
      <c r="K2233" t="b">
        <v>0</v>
      </c>
      <c r="L2233">
        <v>38</v>
      </c>
      <c r="M2233" t="b">
        <v>1</v>
      </c>
      <c r="N2233">
        <f>ROUND(E2233/D2233*100,0)</f>
        <v>120</v>
      </c>
      <c r="O2233">
        <f>IFERROR(ROUND(E2233/L2233,2),0)</f>
        <v>31.5</v>
      </c>
      <c r="P2233" s="12" t="s">
        <v>8266</v>
      </c>
      <c r="Q2233" t="s">
        <v>8268</v>
      </c>
      <c r="R2233" s="9">
        <f t="shared" si="107"/>
        <v>41808.198518518519</v>
      </c>
      <c r="S2233" s="9">
        <f t="shared" si="108"/>
        <v>41838.198518518519</v>
      </c>
      <c r="T2233">
        <f t="shared" si="109"/>
        <v>2014</v>
      </c>
    </row>
    <row r="2234" spans="1:20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1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>ROUND(E2234/D2234*100,0)</f>
        <v>119</v>
      </c>
      <c r="O2234">
        <f>IFERROR(ROUND(E2234/L2234,2),0)</f>
        <v>27.56</v>
      </c>
      <c r="P2234" s="12" t="s">
        <v>8293</v>
      </c>
      <c r="Q2234" t="s">
        <v>8294</v>
      </c>
      <c r="R2234" s="9">
        <f t="shared" si="107"/>
        <v>41025.874201388891</v>
      </c>
      <c r="S2234" s="9">
        <f t="shared" si="108"/>
        <v>41039.708333333336</v>
      </c>
      <c r="T2234">
        <f t="shared" si="109"/>
        <v>2012</v>
      </c>
    </row>
    <row r="2235" spans="1:20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1">
        <v>1409072982</v>
      </c>
      <c r="J2235">
        <v>1407258582</v>
      </c>
      <c r="K2235" t="b">
        <v>0</v>
      </c>
      <c r="L2235">
        <v>15</v>
      </c>
      <c r="M2235" t="b">
        <v>1</v>
      </c>
      <c r="N2235">
        <f>ROUND(E2235/D2235*100,0)</f>
        <v>108</v>
      </c>
      <c r="O2235">
        <f>IFERROR(ROUND(E2235/L2235,2),0)</f>
        <v>79</v>
      </c>
      <c r="P2235" s="12" t="s">
        <v>8266</v>
      </c>
      <c r="Q2235" t="s">
        <v>8268</v>
      </c>
      <c r="R2235" s="9">
        <f t="shared" si="107"/>
        <v>41856.715069444443</v>
      </c>
      <c r="S2235" s="9">
        <f t="shared" si="108"/>
        <v>41877.715069444443</v>
      </c>
      <c r="T2235">
        <f t="shared" si="109"/>
        <v>2014</v>
      </c>
    </row>
    <row r="2236" spans="1:20" ht="43.5" x14ac:dyDescent="0.35">
      <c r="A2236">
        <v>1986</v>
      </c>
      <c r="B2236" s="3" t="s">
        <v>1987</v>
      </c>
      <c r="C2236" s="3" t="s">
        <v>6096</v>
      </c>
      <c r="D2236" s="6">
        <v>2000</v>
      </c>
      <c r="E2236" s="8">
        <v>1</v>
      </c>
      <c r="F2236" t="s">
        <v>8220</v>
      </c>
      <c r="G2236" t="s">
        <v>8224</v>
      </c>
      <c r="H2236" t="s">
        <v>8246</v>
      </c>
      <c r="I2236" s="11">
        <v>1457947483</v>
      </c>
      <c r="J2236">
        <v>1455359083</v>
      </c>
      <c r="K2236" t="b">
        <v>0</v>
      </c>
      <c r="L2236">
        <v>1</v>
      </c>
      <c r="M2236" t="b">
        <v>0</v>
      </c>
      <c r="N2236">
        <f>ROUND(E2236/D2236*100,0)</f>
        <v>0</v>
      </c>
      <c r="O2236">
        <f>IFERROR(ROUND(E2236/L2236,2),0)</f>
        <v>1</v>
      </c>
      <c r="P2236" s="12" t="s">
        <v>8282</v>
      </c>
      <c r="Q2236" t="s">
        <v>8318</v>
      </c>
      <c r="R2236" s="9">
        <f t="shared" si="107"/>
        <v>42413.433831018512</v>
      </c>
      <c r="S2236" s="9">
        <f t="shared" si="108"/>
        <v>42443.392164351855</v>
      </c>
      <c r="T2236">
        <f t="shared" si="109"/>
        <v>2016</v>
      </c>
    </row>
    <row r="2237" spans="1:20" ht="58" x14ac:dyDescent="0.35">
      <c r="A2237">
        <v>475</v>
      </c>
      <c r="B2237" s="3" t="s">
        <v>476</v>
      </c>
      <c r="C2237" s="3" t="s">
        <v>4585</v>
      </c>
      <c r="D2237" s="6">
        <v>2000</v>
      </c>
      <c r="E2237" s="8">
        <v>0</v>
      </c>
      <c r="F2237" t="s">
        <v>8220</v>
      </c>
      <c r="G2237" t="s">
        <v>8223</v>
      </c>
      <c r="H2237" t="s">
        <v>8245</v>
      </c>
      <c r="I2237" s="11">
        <v>1430877843</v>
      </c>
      <c r="J2237">
        <v>1428285843</v>
      </c>
      <c r="K2237" t="b">
        <v>0</v>
      </c>
      <c r="L2237">
        <v>0</v>
      </c>
      <c r="M2237" t="b">
        <v>0</v>
      </c>
      <c r="N2237">
        <f>ROUND(E2237/D2237*100,0)</f>
        <v>0</v>
      </c>
      <c r="O2237">
        <f>IFERROR(ROUND(E2237/L2237,2),0)</f>
        <v>0</v>
      </c>
      <c r="P2237" s="12" t="s">
        <v>8290</v>
      </c>
      <c r="Q2237" t="s">
        <v>8304</v>
      </c>
      <c r="R2237" s="9">
        <f t="shared" si="107"/>
        <v>42100.086145833338</v>
      </c>
      <c r="S2237" s="9">
        <f t="shared" si="108"/>
        <v>42130.086145833338</v>
      </c>
      <c r="T2237">
        <f t="shared" si="109"/>
        <v>2015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>ROUND(E2238/D2238*100,0)</f>
        <v>118</v>
      </c>
      <c r="O2238">
        <f>IFERROR(ROUND(E2238/L2238,2),0)</f>
        <v>47.2</v>
      </c>
      <c r="P2238" s="12" t="s">
        <v>8293</v>
      </c>
      <c r="Q2238" t="s">
        <v>8297</v>
      </c>
      <c r="R2238" s="9">
        <f t="shared" si="107"/>
        <v>41243.367303240739</v>
      </c>
      <c r="S2238" s="9">
        <f t="shared" si="108"/>
        <v>41283.367303240739</v>
      </c>
      <c r="T2238">
        <f t="shared" si="109"/>
        <v>2012</v>
      </c>
    </row>
    <row r="2239" spans="1:20" ht="43.5" x14ac:dyDescent="0.3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 s="11">
        <v>1420048208</v>
      </c>
      <c r="J2239">
        <v>1417456208</v>
      </c>
      <c r="K2239" t="b">
        <v>0</v>
      </c>
      <c r="L2239">
        <v>12</v>
      </c>
      <c r="M2239" t="b">
        <v>1</v>
      </c>
      <c r="N2239">
        <f>ROUND(E2239/D2239*100,0)</f>
        <v>131</v>
      </c>
      <c r="O2239">
        <f>IFERROR(ROUND(E2239/L2239,2),0)</f>
        <v>97.92</v>
      </c>
      <c r="P2239" s="12" t="s">
        <v>8266</v>
      </c>
      <c r="Q2239" t="s">
        <v>8268</v>
      </c>
      <c r="R2239" s="9">
        <f t="shared" si="107"/>
        <v>41974.743148148147</v>
      </c>
      <c r="S2239" s="9">
        <f t="shared" si="108"/>
        <v>42004.743148148147</v>
      </c>
      <c r="T2239">
        <f t="shared" si="109"/>
        <v>2014</v>
      </c>
    </row>
    <row r="2240" spans="1:20" ht="29" x14ac:dyDescent="0.3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 s="11">
        <v>1405188667</v>
      </c>
      <c r="J2240">
        <v>1402596667</v>
      </c>
      <c r="K2240" t="b">
        <v>0</v>
      </c>
      <c r="L2240">
        <v>25</v>
      </c>
      <c r="M2240" t="b">
        <v>1</v>
      </c>
      <c r="N2240">
        <f>ROUND(E2240/D2240*100,0)</f>
        <v>118</v>
      </c>
      <c r="O2240">
        <f>IFERROR(ROUND(E2240/L2240,2),0)</f>
        <v>47</v>
      </c>
      <c r="P2240" s="12" t="s">
        <v>8293</v>
      </c>
      <c r="Q2240" t="s">
        <v>8303</v>
      </c>
      <c r="R2240" s="9">
        <f t="shared" si="107"/>
        <v>41802.757719907408</v>
      </c>
      <c r="S2240" s="9">
        <f t="shared" si="108"/>
        <v>41832.757719907408</v>
      </c>
      <c r="T2240">
        <f t="shared" si="109"/>
        <v>2014</v>
      </c>
    </row>
    <row r="2241" spans="1:20" x14ac:dyDescent="0.35">
      <c r="A2241">
        <v>1484</v>
      </c>
      <c r="B2241" s="3" t="s">
        <v>1485</v>
      </c>
      <c r="C2241" s="3" t="s">
        <v>5594</v>
      </c>
      <c r="D2241" s="6">
        <v>2000</v>
      </c>
      <c r="E2241" s="8">
        <v>0</v>
      </c>
      <c r="F2241" t="s">
        <v>8220</v>
      </c>
      <c r="G2241" t="s">
        <v>8223</v>
      </c>
      <c r="H2241" t="s">
        <v>8245</v>
      </c>
      <c r="I2241" s="11">
        <v>1342882260</v>
      </c>
      <c r="J2241">
        <v>1337834963</v>
      </c>
      <c r="K2241" t="b">
        <v>0</v>
      </c>
      <c r="L2241">
        <v>0</v>
      </c>
      <c r="M2241" t="b">
        <v>0</v>
      </c>
      <c r="N2241">
        <f>ROUND(E2241/D2241*100,0)</f>
        <v>0</v>
      </c>
      <c r="O2241">
        <f>IFERROR(ROUND(E2241/L2241,2),0)</f>
        <v>0</v>
      </c>
      <c r="P2241" s="12" t="s">
        <v>8280</v>
      </c>
      <c r="Q2241" t="s">
        <v>8317</v>
      </c>
      <c r="R2241" s="9">
        <f t="shared" si="107"/>
        <v>41053.200960648144</v>
      </c>
      <c r="S2241" s="9">
        <f t="shared" si="108"/>
        <v>41111.618750000001</v>
      </c>
      <c r="T2241">
        <f t="shared" si="109"/>
        <v>2012</v>
      </c>
    </row>
    <row r="2242" spans="1:20" ht="29" x14ac:dyDescent="0.35">
      <c r="A2242">
        <v>1495</v>
      </c>
      <c r="B2242" s="3" t="s">
        <v>1496</v>
      </c>
      <c r="C2242" s="3" t="s">
        <v>5605</v>
      </c>
      <c r="D2242" s="6">
        <v>2000</v>
      </c>
      <c r="E2242" s="8">
        <v>0</v>
      </c>
      <c r="F2242" t="s">
        <v>8220</v>
      </c>
      <c r="G2242" t="s">
        <v>8223</v>
      </c>
      <c r="H2242" t="s">
        <v>8245</v>
      </c>
      <c r="I2242" s="11">
        <v>1314471431</v>
      </c>
      <c r="J2242">
        <v>1311879431</v>
      </c>
      <c r="K2242" t="b">
        <v>0</v>
      </c>
      <c r="L2242">
        <v>0</v>
      </c>
      <c r="M2242" t="b">
        <v>0</v>
      </c>
      <c r="N2242">
        <f>ROUND(E2242/D2242*100,0)</f>
        <v>0</v>
      </c>
      <c r="O2242">
        <f>IFERROR(ROUND(E2242/L2242,2),0)</f>
        <v>0</v>
      </c>
      <c r="P2242" s="12" t="s">
        <v>8280</v>
      </c>
      <c r="Q2242" t="s">
        <v>8317</v>
      </c>
      <c r="R2242" s="9">
        <f t="shared" si="107"/>
        <v>40752.789710648147</v>
      </c>
      <c r="S2242" s="9">
        <f t="shared" si="108"/>
        <v>40782.789710648147</v>
      </c>
      <c r="T2242">
        <f t="shared" si="109"/>
        <v>2011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>ROUND(E2243/D2243*100,0)</f>
        <v>117</v>
      </c>
      <c r="O2243">
        <f>IFERROR(ROUND(E2243/L2243,2),0)</f>
        <v>44.92</v>
      </c>
      <c r="P2243" s="12" t="s">
        <v>8266</v>
      </c>
      <c r="Q2243" t="s">
        <v>8268</v>
      </c>
      <c r="R2243" s="9">
        <f t="shared" ref="R2243:R2306" si="110">(((J2243/60)/60)/24)+DATE(1970,1,1)</f>
        <v>41837.323009259257</v>
      </c>
      <c r="S2243" s="9">
        <f t="shared" ref="S2243:S2306" si="111">(((I2243/60)/60)/24)+DATE(1970,1,1)</f>
        <v>41847.958333333336</v>
      </c>
      <c r="T2243">
        <f t="shared" si="109"/>
        <v>2014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>ROUND(E2244/D2244*100,0)</f>
        <v>1165</v>
      </c>
      <c r="O2244">
        <f>IFERROR(ROUND(E2244/L2244,2),0)</f>
        <v>41.61</v>
      </c>
      <c r="P2244" s="12" t="s">
        <v>8285</v>
      </c>
      <c r="Q2244" t="s">
        <v>8286</v>
      </c>
      <c r="R2244" s="9">
        <f t="shared" si="110"/>
        <v>42710.824618055558</v>
      </c>
      <c r="S2244" s="9">
        <f t="shared" si="111"/>
        <v>42740.824618055558</v>
      </c>
      <c r="T2244">
        <f t="shared" si="109"/>
        <v>2016</v>
      </c>
    </row>
    <row r="2245" spans="1:20" ht="43.5" x14ac:dyDescent="0.35">
      <c r="A2245">
        <v>1705</v>
      </c>
      <c r="B2245" s="3" t="s">
        <v>1706</v>
      </c>
      <c r="C2245" s="3" t="s">
        <v>5815</v>
      </c>
      <c r="D2245" s="6">
        <v>2000</v>
      </c>
      <c r="E2245" s="8">
        <v>0</v>
      </c>
      <c r="F2245" t="s">
        <v>8220</v>
      </c>
      <c r="G2245" t="s">
        <v>8223</v>
      </c>
      <c r="H2245" t="s">
        <v>8245</v>
      </c>
      <c r="I2245" s="11">
        <v>1441814400</v>
      </c>
      <c r="J2245">
        <v>1440807846</v>
      </c>
      <c r="K2245" t="b">
        <v>0</v>
      </c>
      <c r="L2245">
        <v>0</v>
      </c>
      <c r="M2245" t="b">
        <v>0</v>
      </c>
      <c r="N2245">
        <f>ROUND(E2245/D2245*100,0)</f>
        <v>0</v>
      </c>
      <c r="O2245">
        <f>IFERROR(ROUND(E2245/L2245,2),0)</f>
        <v>0</v>
      </c>
      <c r="P2245" s="12" t="s">
        <v>8293</v>
      </c>
      <c r="Q2245" t="s">
        <v>8296</v>
      </c>
      <c r="R2245" s="9">
        <f t="shared" si="110"/>
        <v>42245.016736111109</v>
      </c>
      <c r="S2245" s="9">
        <f t="shared" si="111"/>
        <v>42256.666666666672</v>
      </c>
      <c r="T2245">
        <f t="shared" si="109"/>
        <v>2015</v>
      </c>
    </row>
    <row r="2246" spans="1:20" ht="43.5" x14ac:dyDescent="0.35">
      <c r="A2246">
        <v>1993</v>
      </c>
      <c r="B2246" s="3" t="s">
        <v>1994</v>
      </c>
      <c r="C2246" s="3" t="s">
        <v>6103</v>
      </c>
      <c r="D2246" s="6">
        <v>2000</v>
      </c>
      <c r="E2246" s="8">
        <v>0</v>
      </c>
      <c r="F2246" t="s">
        <v>8220</v>
      </c>
      <c r="G2246" t="s">
        <v>8224</v>
      </c>
      <c r="H2246" t="s">
        <v>8246</v>
      </c>
      <c r="I2246" s="11">
        <v>1450706837</v>
      </c>
      <c r="J2246">
        <v>1448114837</v>
      </c>
      <c r="K2246" t="b">
        <v>0</v>
      </c>
      <c r="L2246">
        <v>0</v>
      </c>
      <c r="M2246" t="b">
        <v>0</v>
      </c>
      <c r="N2246">
        <f>ROUND(E2246/D2246*100,0)</f>
        <v>0</v>
      </c>
      <c r="O2246">
        <f>IFERROR(ROUND(E2246/L2246,2),0)</f>
        <v>0</v>
      </c>
      <c r="P2246" s="12" t="s">
        <v>8282</v>
      </c>
      <c r="Q2246" t="s">
        <v>8318</v>
      </c>
      <c r="R2246" s="9">
        <f t="shared" si="110"/>
        <v>42329.58839120371</v>
      </c>
      <c r="S2246" s="9">
        <f t="shared" si="111"/>
        <v>42359.58839120371</v>
      </c>
      <c r="T2246">
        <f t="shared" si="109"/>
        <v>2015</v>
      </c>
    </row>
    <row r="2247" spans="1:20" ht="58" x14ac:dyDescent="0.35">
      <c r="A2247">
        <v>2149</v>
      </c>
      <c r="B2247" s="3" t="s">
        <v>2150</v>
      </c>
      <c r="C2247" s="3" t="s">
        <v>6259</v>
      </c>
      <c r="D2247" s="6">
        <v>2000</v>
      </c>
      <c r="E2247" s="8">
        <v>0</v>
      </c>
      <c r="F2247" t="s">
        <v>8220</v>
      </c>
      <c r="G2247" t="s">
        <v>8223</v>
      </c>
      <c r="H2247" t="s">
        <v>8245</v>
      </c>
      <c r="I2247" s="11">
        <v>1280534400</v>
      </c>
      <c r="J2247">
        <v>1277512556</v>
      </c>
      <c r="K2247" t="b">
        <v>0</v>
      </c>
      <c r="L2247">
        <v>0</v>
      </c>
      <c r="M2247" t="b">
        <v>0</v>
      </c>
      <c r="N2247">
        <f>ROUND(E2247/D2247*100,0)</f>
        <v>0</v>
      </c>
      <c r="O2247">
        <f>IFERROR(ROUND(E2247/L2247,2),0)</f>
        <v>0</v>
      </c>
      <c r="P2247" s="12" t="s">
        <v>8285</v>
      </c>
      <c r="Q2247" t="s">
        <v>8300</v>
      </c>
      <c r="R2247" s="9">
        <f t="shared" si="110"/>
        <v>40355.024953703702</v>
      </c>
      <c r="S2247" s="9">
        <f t="shared" si="111"/>
        <v>40390</v>
      </c>
      <c r="T2247">
        <f t="shared" si="109"/>
        <v>2010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>ROUND(E2248/D2248*100,0)</f>
        <v>115</v>
      </c>
      <c r="O2248">
        <f>IFERROR(ROUND(E2248/L2248,2),0)</f>
        <v>50</v>
      </c>
      <c r="P2248" s="12" t="s">
        <v>8266</v>
      </c>
      <c r="Q2248" t="s">
        <v>8268</v>
      </c>
      <c r="R2248" s="9">
        <f t="shared" si="110"/>
        <v>41881.453587962962</v>
      </c>
      <c r="S2248" s="9">
        <f t="shared" si="111"/>
        <v>41911.453587962962</v>
      </c>
      <c r="T2248">
        <f t="shared" si="109"/>
        <v>2014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>ROUND(E2249/D2249*100,0)</f>
        <v>115</v>
      </c>
      <c r="O2249">
        <f>IFERROR(ROUND(E2249/L2249,2),0)</f>
        <v>115</v>
      </c>
      <c r="P2249" s="12" t="s">
        <v>8266</v>
      </c>
      <c r="Q2249" t="s">
        <v>8269</v>
      </c>
      <c r="R2249" s="9">
        <f t="shared" si="110"/>
        <v>42531.980694444443</v>
      </c>
      <c r="S2249" s="9">
        <f t="shared" si="111"/>
        <v>42561.980694444443</v>
      </c>
      <c r="T2249">
        <f t="shared" si="109"/>
        <v>2016</v>
      </c>
    </row>
    <row r="2250" spans="1:20" ht="43.5" x14ac:dyDescent="0.35">
      <c r="A2250">
        <v>2847</v>
      </c>
      <c r="B2250" s="3" t="s">
        <v>2847</v>
      </c>
      <c r="C2250" s="3" t="s">
        <v>6957</v>
      </c>
      <c r="D2250" s="6">
        <v>2000</v>
      </c>
      <c r="E2250" s="8">
        <v>0</v>
      </c>
      <c r="F2250" t="s">
        <v>8220</v>
      </c>
      <c r="G2250" t="s">
        <v>8223</v>
      </c>
      <c r="H2250" t="s">
        <v>8245</v>
      </c>
      <c r="I2250" s="11">
        <v>1464031265</v>
      </c>
      <c r="J2250">
        <v>1458847265</v>
      </c>
      <c r="K2250" t="b">
        <v>0</v>
      </c>
      <c r="L2250">
        <v>0</v>
      </c>
      <c r="M2250" t="b">
        <v>0</v>
      </c>
      <c r="N2250">
        <f>ROUND(E2250/D2250*100,0)</f>
        <v>0</v>
      </c>
      <c r="O2250">
        <f>IFERROR(ROUND(E2250/L2250,2),0)</f>
        <v>0</v>
      </c>
      <c r="P2250" s="12" t="s">
        <v>8266</v>
      </c>
      <c r="Q2250" t="s">
        <v>8268</v>
      </c>
      <c r="R2250" s="9">
        <f t="shared" si="110"/>
        <v>42453.806307870371</v>
      </c>
      <c r="S2250" s="9">
        <f t="shared" si="111"/>
        <v>42513.806307870371</v>
      </c>
      <c r="T2250">
        <f t="shared" si="109"/>
        <v>2016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>ROUND(E2251/D2251*100,0)</f>
        <v>115</v>
      </c>
      <c r="O2251">
        <f>IFERROR(ROUND(E2251/L2251,2),0)</f>
        <v>42.48</v>
      </c>
      <c r="P2251" s="12" t="s">
        <v>8282</v>
      </c>
      <c r="Q2251" t="s">
        <v>8283</v>
      </c>
      <c r="R2251" s="9">
        <f t="shared" si="110"/>
        <v>42505.955925925926</v>
      </c>
      <c r="S2251" s="9">
        <f t="shared" si="111"/>
        <v>42565.955925925926</v>
      </c>
      <c r="T2251">
        <f t="shared" si="109"/>
        <v>2016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1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>ROUND(E2252/D2252*100,0)</f>
        <v>115</v>
      </c>
      <c r="O2252">
        <f>IFERROR(ROUND(E2252/L2252,2),0)</f>
        <v>57.25</v>
      </c>
      <c r="P2252" s="12" t="s">
        <v>8293</v>
      </c>
      <c r="Q2252" t="s">
        <v>8294</v>
      </c>
      <c r="R2252" s="9">
        <f t="shared" si="110"/>
        <v>40920.904895833337</v>
      </c>
      <c r="S2252" s="9">
        <f t="shared" si="111"/>
        <v>40951.904895833337</v>
      </c>
      <c r="T2252">
        <f t="shared" si="109"/>
        <v>2012</v>
      </c>
    </row>
    <row r="2253" spans="1:20" ht="43.5" x14ac:dyDescent="0.3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 s="11">
        <v>1429793446</v>
      </c>
      <c r="J2253">
        <v>1428583846</v>
      </c>
      <c r="K2253" t="b">
        <v>0</v>
      </c>
      <c r="L2253">
        <v>61</v>
      </c>
      <c r="M2253" t="b">
        <v>1</v>
      </c>
      <c r="N2253">
        <f>ROUND(E2253/D2253*100,0)</f>
        <v>115</v>
      </c>
      <c r="O2253">
        <f>IFERROR(ROUND(E2253/L2253,2),0)</f>
        <v>18.77</v>
      </c>
      <c r="P2253" s="12" t="s">
        <v>8266</v>
      </c>
      <c r="Q2253" t="s">
        <v>8268</v>
      </c>
      <c r="R2253" s="9">
        <f t="shared" si="110"/>
        <v>42103.535254629634</v>
      </c>
      <c r="S2253" s="9">
        <f t="shared" si="111"/>
        <v>42117.535254629634</v>
      </c>
      <c r="T2253">
        <f t="shared" si="109"/>
        <v>2015</v>
      </c>
    </row>
    <row r="2254" spans="1:20" ht="43.5" x14ac:dyDescent="0.35">
      <c r="A2254">
        <v>3916</v>
      </c>
      <c r="B2254" s="3" t="s">
        <v>3913</v>
      </c>
      <c r="C2254" s="3" t="s">
        <v>8024</v>
      </c>
      <c r="D2254" s="6">
        <v>2000</v>
      </c>
      <c r="E2254" s="8">
        <v>0</v>
      </c>
      <c r="F2254" t="s">
        <v>8220</v>
      </c>
      <c r="G2254" t="s">
        <v>8231</v>
      </c>
      <c r="H2254" t="s">
        <v>8252</v>
      </c>
      <c r="I2254" s="11">
        <v>1464952752</v>
      </c>
      <c r="J2254">
        <v>1462360752</v>
      </c>
      <c r="K2254" t="b">
        <v>0</v>
      </c>
      <c r="L2254">
        <v>0</v>
      </c>
      <c r="M2254" t="b">
        <v>0</v>
      </c>
      <c r="N2254">
        <f>ROUND(E2254/D2254*100,0)</f>
        <v>0</v>
      </c>
      <c r="O2254">
        <f>IFERROR(ROUND(E2254/L2254,2),0)</f>
        <v>0</v>
      </c>
      <c r="P2254" s="12" t="s">
        <v>8266</v>
      </c>
      <c r="Q2254" t="s">
        <v>8268</v>
      </c>
      <c r="R2254" s="9">
        <f t="shared" si="110"/>
        <v>42494.471666666665</v>
      </c>
      <c r="S2254" s="9">
        <f t="shared" si="111"/>
        <v>42524.471666666665</v>
      </c>
      <c r="T2254">
        <f t="shared" si="109"/>
        <v>2016</v>
      </c>
    </row>
    <row r="2255" spans="1:20" ht="43.5" x14ac:dyDescent="0.3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 s="11">
        <v>1491421314</v>
      </c>
      <c r="J2255">
        <v>1487709714</v>
      </c>
      <c r="K2255" t="b">
        <v>0</v>
      </c>
      <c r="L2255">
        <v>7</v>
      </c>
      <c r="M2255" t="b">
        <v>0</v>
      </c>
      <c r="N2255">
        <f>ROUND(E2255/D2255*100,0)</f>
        <v>6</v>
      </c>
      <c r="O2255">
        <f>IFERROR(ROUND(E2255/L2255,2),0)</f>
        <v>163.57</v>
      </c>
      <c r="P2255" s="12" t="s">
        <v>8266</v>
      </c>
      <c r="Q2255" t="s">
        <v>8267</v>
      </c>
      <c r="R2255" s="9">
        <f t="shared" si="110"/>
        <v>42787.862430555557</v>
      </c>
      <c r="S2255" s="9">
        <f t="shared" si="111"/>
        <v>42830.820763888885</v>
      </c>
      <c r="T2255">
        <f t="shared" si="109"/>
        <v>2017</v>
      </c>
    </row>
    <row r="2256" spans="1:20" ht="58" x14ac:dyDescent="0.3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 s="11">
        <v>1411012740</v>
      </c>
      <c r="J2256">
        <v>1409667827</v>
      </c>
      <c r="K2256" t="b">
        <v>0</v>
      </c>
      <c r="L2256">
        <v>27</v>
      </c>
      <c r="M2256" t="b">
        <v>1</v>
      </c>
      <c r="N2256">
        <f>ROUND(E2256/D2256*100,0)</f>
        <v>119</v>
      </c>
      <c r="O2256">
        <f>IFERROR(ROUND(E2256/L2256,2),0)</f>
        <v>42.3</v>
      </c>
      <c r="P2256" s="12" t="s">
        <v>8266</v>
      </c>
      <c r="Q2256" t="s">
        <v>8268</v>
      </c>
      <c r="R2256" s="9">
        <f t="shared" si="110"/>
        <v>41884.599849537037</v>
      </c>
      <c r="S2256" s="9">
        <f t="shared" si="111"/>
        <v>41900.165972222225</v>
      </c>
      <c r="T2256">
        <f t="shared" si="109"/>
        <v>2014</v>
      </c>
    </row>
    <row r="2257" spans="1:20" ht="43.5" x14ac:dyDescent="0.35">
      <c r="A2257">
        <v>2676</v>
      </c>
      <c r="B2257" s="3" t="s">
        <v>2676</v>
      </c>
      <c r="C2257" s="3" t="s">
        <v>6786</v>
      </c>
      <c r="D2257" s="6">
        <v>2100</v>
      </c>
      <c r="E2257" s="8">
        <v>1058</v>
      </c>
      <c r="F2257" t="s">
        <v>8220</v>
      </c>
      <c r="G2257" t="s">
        <v>8228</v>
      </c>
      <c r="H2257" t="s">
        <v>8250</v>
      </c>
      <c r="I2257" s="11">
        <v>1463929174</v>
      </c>
      <c r="J2257">
        <v>1461337174</v>
      </c>
      <c r="K2257" t="b">
        <v>0</v>
      </c>
      <c r="L2257">
        <v>9</v>
      </c>
      <c r="M2257" t="b">
        <v>0</v>
      </c>
      <c r="N2257">
        <f>ROUND(E2257/D2257*100,0)</f>
        <v>50</v>
      </c>
      <c r="O2257">
        <f>IFERROR(ROUND(E2257/L2257,2),0)</f>
        <v>117.56</v>
      </c>
      <c r="P2257" s="12" t="s">
        <v>8277</v>
      </c>
      <c r="Q2257" t="s">
        <v>8305</v>
      </c>
      <c r="R2257" s="9">
        <f t="shared" si="110"/>
        <v>42482.624699074076</v>
      </c>
      <c r="S2257" s="9">
        <f t="shared" si="111"/>
        <v>42512.624699074076</v>
      </c>
      <c r="T2257">
        <f t="shared" si="109"/>
        <v>2016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>ROUND(E2258/D2258*100,0)</f>
        <v>152</v>
      </c>
      <c r="O2258">
        <f>IFERROR(ROUND(E2258/L2258,2),0)</f>
        <v>42.22</v>
      </c>
      <c r="P2258" s="12" t="s">
        <v>8293</v>
      </c>
      <c r="Q2258" t="s">
        <v>8295</v>
      </c>
      <c r="R2258" s="9">
        <f t="shared" si="110"/>
        <v>41031.82163194444</v>
      </c>
      <c r="S2258" s="9">
        <f t="shared" si="111"/>
        <v>41061.82163194444</v>
      </c>
      <c r="T2258">
        <f t="shared" si="109"/>
        <v>2012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>ROUND(E2259/D2259*100,0)</f>
        <v>11</v>
      </c>
      <c r="O2259">
        <f>IFERROR(ROUND(E2259/L2259,2),0)</f>
        <v>29.89</v>
      </c>
      <c r="P2259" s="12" t="s">
        <v>8277</v>
      </c>
      <c r="Q2259" t="s">
        <v>8279</v>
      </c>
      <c r="R2259" s="9">
        <f t="shared" si="110"/>
        <v>42611.613564814819</v>
      </c>
      <c r="S2259" s="9">
        <f t="shared" si="111"/>
        <v>42651.613564814819</v>
      </c>
      <c r="T2259">
        <f t="shared" si="109"/>
        <v>2016</v>
      </c>
    </row>
    <row r="2260" spans="1:20" ht="29" x14ac:dyDescent="0.3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 s="11">
        <v>1361606940</v>
      </c>
      <c r="J2260">
        <v>1361002140</v>
      </c>
      <c r="K2260" t="b">
        <v>0</v>
      </c>
      <c r="L2260">
        <v>17</v>
      </c>
      <c r="M2260" t="b">
        <v>1</v>
      </c>
      <c r="N2260">
        <f>ROUND(E2260/D2260*100,0)</f>
        <v>113</v>
      </c>
      <c r="O2260">
        <f>IFERROR(ROUND(E2260/L2260,2),0)</f>
        <v>66.47</v>
      </c>
      <c r="P2260" s="12" t="s">
        <v>8293</v>
      </c>
      <c r="Q2260" t="s">
        <v>8297</v>
      </c>
      <c r="R2260" s="9">
        <f t="shared" si="110"/>
        <v>41321.339583333334</v>
      </c>
      <c r="S2260" s="9">
        <f t="shared" si="111"/>
        <v>41328.339583333334</v>
      </c>
      <c r="T2260">
        <f t="shared" ref="T2260:T2323" si="112">YEAR(R2260)</f>
        <v>2013</v>
      </c>
    </row>
    <row r="2261" spans="1:20" ht="43.5" x14ac:dyDescent="0.3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1">
        <v>1479592800</v>
      </c>
      <c r="J2261">
        <v>1476760226</v>
      </c>
      <c r="K2261" t="b">
        <v>0</v>
      </c>
      <c r="L2261">
        <v>17</v>
      </c>
      <c r="M2261" t="b">
        <v>1</v>
      </c>
      <c r="N2261">
        <f>ROUND(E2261/D2261*100,0)</f>
        <v>113</v>
      </c>
      <c r="O2261">
        <f>IFERROR(ROUND(E2261/L2261,2),0)</f>
        <v>66.47</v>
      </c>
      <c r="P2261" s="12" t="s">
        <v>8266</v>
      </c>
      <c r="Q2261" t="s">
        <v>8268</v>
      </c>
      <c r="R2261" s="9">
        <f t="shared" si="110"/>
        <v>42661.132245370376</v>
      </c>
      <c r="S2261" s="9">
        <f t="shared" si="111"/>
        <v>42693.916666666672</v>
      </c>
      <c r="T2261">
        <f t="shared" si="112"/>
        <v>2016</v>
      </c>
    </row>
    <row r="2262" spans="1:20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1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>ROUND(E2262/D2262*100,0)</f>
        <v>103</v>
      </c>
      <c r="O2262">
        <f>IFERROR(ROUND(E2262/L2262,2),0)</f>
        <v>33.24</v>
      </c>
      <c r="P2262" s="12" t="s">
        <v>8293</v>
      </c>
      <c r="Q2262" t="s">
        <v>8295</v>
      </c>
      <c r="R2262" s="9">
        <f t="shared" si="110"/>
        <v>40997.257222222222</v>
      </c>
      <c r="S2262" s="9">
        <f t="shared" si="111"/>
        <v>41015.257222222222</v>
      </c>
      <c r="T2262">
        <f t="shared" si="112"/>
        <v>2012</v>
      </c>
    </row>
    <row r="2263" spans="1:20" ht="43.5" x14ac:dyDescent="0.3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 s="11">
        <v>1421348428</v>
      </c>
      <c r="J2263">
        <v>1417460428</v>
      </c>
      <c r="K2263" t="b">
        <v>0</v>
      </c>
      <c r="L2263">
        <v>11</v>
      </c>
      <c r="M2263" t="b">
        <v>0</v>
      </c>
      <c r="N2263">
        <f>ROUND(E2263/D2263*100,0)</f>
        <v>1</v>
      </c>
      <c r="O2263">
        <f>IFERROR(ROUND(E2263/L2263,2),0)</f>
        <v>102.73</v>
      </c>
      <c r="P2263" s="12" t="s">
        <v>8277</v>
      </c>
      <c r="Q2263" t="s">
        <v>8279</v>
      </c>
      <c r="R2263" s="9">
        <f t="shared" si="110"/>
        <v>41974.791990740734</v>
      </c>
      <c r="S2263" s="9">
        <f t="shared" si="111"/>
        <v>42019.791990740734</v>
      </c>
      <c r="T2263">
        <f t="shared" si="112"/>
        <v>2014</v>
      </c>
    </row>
    <row r="2264" spans="1:20" ht="43.5" x14ac:dyDescent="0.35">
      <c r="A2264">
        <v>879</v>
      </c>
      <c r="B2264" s="3" t="s">
        <v>880</v>
      </c>
      <c r="C2264" s="3" t="s">
        <v>4989</v>
      </c>
      <c r="D2264" s="6">
        <v>2100</v>
      </c>
      <c r="E2264" s="8">
        <v>644</v>
      </c>
      <c r="F2264" t="s">
        <v>8220</v>
      </c>
      <c r="G2264" t="s">
        <v>8223</v>
      </c>
      <c r="H2264" t="s">
        <v>8245</v>
      </c>
      <c r="I2264" s="11">
        <v>1338321305</v>
      </c>
      <c r="J2264">
        <v>1336506905</v>
      </c>
      <c r="K2264" t="b">
        <v>0</v>
      </c>
      <c r="L2264">
        <v>30</v>
      </c>
      <c r="M2264" t="b">
        <v>0</v>
      </c>
      <c r="N2264">
        <f>ROUND(E2264/D2264*100,0)</f>
        <v>31</v>
      </c>
      <c r="O2264">
        <f>IFERROR(ROUND(E2264/L2264,2),0)</f>
        <v>21.47</v>
      </c>
      <c r="P2264" s="12" t="s">
        <v>8293</v>
      </c>
      <c r="Q2264" t="s">
        <v>8315</v>
      </c>
      <c r="R2264" s="9">
        <f t="shared" si="110"/>
        <v>41037.829918981479</v>
      </c>
      <c r="S2264" s="9">
        <f t="shared" si="111"/>
        <v>41058.829918981479</v>
      </c>
      <c r="T2264">
        <f t="shared" si="112"/>
        <v>2012</v>
      </c>
    </row>
    <row r="2265" spans="1:20" ht="58" x14ac:dyDescent="0.35">
      <c r="A2265">
        <v>1119</v>
      </c>
      <c r="B2265" s="3" t="s">
        <v>1120</v>
      </c>
      <c r="C2265" s="3" t="s">
        <v>5229</v>
      </c>
      <c r="D2265" s="6">
        <v>2100</v>
      </c>
      <c r="E2265" s="8">
        <v>5</v>
      </c>
      <c r="F2265" t="s">
        <v>8220</v>
      </c>
      <c r="G2265" t="s">
        <v>8223</v>
      </c>
      <c r="H2265" t="s">
        <v>8245</v>
      </c>
      <c r="I2265" s="11">
        <v>1396810864</v>
      </c>
      <c r="J2265">
        <v>1395687664</v>
      </c>
      <c r="K2265" t="b">
        <v>0</v>
      </c>
      <c r="L2265">
        <v>1</v>
      </c>
      <c r="M2265" t="b">
        <v>0</v>
      </c>
      <c r="N2265">
        <f>ROUND(E2265/D2265*100,0)</f>
        <v>0</v>
      </c>
      <c r="O2265">
        <f>IFERROR(ROUND(E2265/L2265,2),0)</f>
        <v>5</v>
      </c>
      <c r="P2265" s="12" t="s">
        <v>8285</v>
      </c>
      <c r="Q2265" t="s">
        <v>8300</v>
      </c>
      <c r="R2265" s="9">
        <f t="shared" si="110"/>
        <v>41722.792407407411</v>
      </c>
      <c r="S2265" s="9">
        <f t="shared" si="111"/>
        <v>41735.792407407411</v>
      </c>
      <c r="T2265">
        <f t="shared" si="112"/>
        <v>2014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>ROUND(E2266/D2266*100,0)</f>
        <v>102</v>
      </c>
      <c r="O2266">
        <f>IFERROR(ROUND(E2266/L2266,2),0)</f>
        <v>59.21</v>
      </c>
      <c r="P2266" s="12" t="s">
        <v>8266</v>
      </c>
      <c r="Q2266" t="s">
        <v>8268</v>
      </c>
      <c r="R2266" s="9">
        <f t="shared" si="110"/>
        <v>42073.660694444443</v>
      </c>
      <c r="S2266" s="9">
        <f t="shared" si="111"/>
        <v>42095.165972222225</v>
      </c>
      <c r="T2266">
        <f t="shared" si="112"/>
        <v>2015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>ROUND(E2267/D2267*100,0)</f>
        <v>187</v>
      </c>
      <c r="O2267">
        <f>IFERROR(ROUND(E2267/L2267,2),0)</f>
        <v>38.74</v>
      </c>
      <c r="P2267" s="12" t="s">
        <v>8293</v>
      </c>
      <c r="Q2267" t="s">
        <v>8294</v>
      </c>
      <c r="R2267" s="9">
        <f t="shared" si="110"/>
        <v>41059.118993055556</v>
      </c>
      <c r="S2267" s="9">
        <f t="shared" si="111"/>
        <v>41075.165972222225</v>
      </c>
      <c r="T2267">
        <f t="shared" si="112"/>
        <v>2012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>ROUND(E2268/D2268*100,0)</f>
        <v>112</v>
      </c>
      <c r="O2268">
        <f>IFERROR(ROUND(E2268/L2268,2),0)</f>
        <v>58.95</v>
      </c>
      <c r="P2268" s="12" t="s">
        <v>8266</v>
      </c>
      <c r="Q2268" t="s">
        <v>8268</v>
      </c>
      <c r="R2268" s="9">
        <f t="shared" si="110"/>
        <v>42572.61681712963</v>
      </c>
      <c r="S2268" s="9">
        <f t="shared" si="111"/>
        <v>42589.125</v>
      </c>
      <c r="T2268">
        <f t="shared" si="112"/>
        <v>2016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>ROUND(E2269/D2269*100,0)</f>
        <v>112</v>
      </c>
      <c r="O2269">
        <f>IFERROR(ROUND(E2269/L2269,2),0)</f>
        <v>62.17</v>
      </c>
      <c r="P2269" s="12" t="s">
        <v>8266</v>
      </c>
      <c r="Q2269" t="s">
        <v>8268</v>
      </c>
      <c r="R2269" s="9">
        <f t="shared" si="110"/>
        <v>42374.651504629626</v>
      </c>
      <c r="S2269" s="9">
        <f t="shared" si="111"/>
        <v>42384.651504629626</v>
      </c>
      <c r="T2269">
        <f t="shared" si="112"/>
        <v>2016</v>
      </c>
    </row>
    <row r="2270" spans="1:20" ht="58" x14ac:dyDescent="0.3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 s="11">
        <v>1407536880</v>
      </c>
      <c r="J2270">
        <v>1404997548</v>
      </c>
      <c r="K2270" t="b">
        <v>0</v>
      </c>
      <c r="L2270">
        <v>18</v>
      </c>
      <c r="M2270" t="b">
        <v>1</v>
      </c>
      <c r="N2270">
        <f>ROUND(E2270/D2270*100,0)</f>
        <v>223</v>
      </c>
      <c r="O2270">
        <f>IFERROR(ROUND(E2270/L2270,2),0)</f>
        <v>61.94</v>
      </c>
      <c r="P2270" s="12" t="s">
        <v>8266</v>
      </c>
      <c r="Q2270" t="s">
        <v>8268</v>
      </c>
      <c r="R2270" s="9">
        <f t="shared" si="110"/>
        <v>41830.545694444445</v>
      </c>
      <c r="S2270" s="9">
        <f t="shared" si="111"/>
        <v>41859.936111111114</v>
      </c>
      <c r="T2270">
        <f t="shared" si="112"/>
        <v>2014</v>
      </c>
    </row>
    <row r="2271" spans="1:20" ht="43.5" x14ac:dyDescent="0.3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 s="11">
        <v>1465347424</v>
      </c>
      <c r="J2271">
        <v>1462755424</v>
      </c>
      <c r="K2271" t="b">
        <v>0</v>
      </c>
      <c r="L2271">
        <v>18</v>
      </c>
      <c r="M2271" t="b">
        <v>1</v>
      </c>
      <c r="N2271">
        <f>ROUND(E2271/D2271*100,0)</f>
        <v>106</v>
      </c>
      <c r="O2271">
        <f>IFERROR(ROUND(E2271/L2271,2),0)</f>
        <v>61.94</v>
      </c>
      <c r="P2271" s="12" t="s">
        <v>8266</v>
      </c>
      <c r="Q2271" t="s">
        <v>8268</v>
      </c>
      <c r="R2271" s="9">
        <f t="shared" si="110"/>
        <v>42499.039629629624</v>
      </c>
      <c r="S2271" s="9">
        <f t="shared" si="111"/>
        <v>42529.039629629624</v>
      </c>
      <c r="T2271">
        <f t="shared" si="112"/>
        <v>2016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>ROUND(E2272/D2272*100,0)</f>
        <v>171</v>
      </c>
      <c r="O2272">
        <f>IFERROR(ROUND(E2272/L2272,2),0)</f>
        <v>35.840000000000003</v>
      </c>
      <c r="P2272" s="12" t="s">
        <v>8293</v>
      </c>
      <c r="Q2272" t="s">
        <v>8294</v>
      </c>
      <c r="R2272" s="9">
        <f t="shared" si="110"/>
        <v>40670.507326388892</v>
      </c>
      <c r="S2272" s="9">
        <f t="shared" si="111"/>
        <v>40709.165972222225</v>
      </c>
      <c r="T2272">
        <f t="shared" si="112"/>
        <v>2011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>ROUND(E2273/D2273*100,0)</f>
        <v>111</v>
      </c>
      <c r="O2273">
        <f>IFERROR(ROUND(E2273/L2273,2),0)</f>
        <v>58.42</v>
      </c>
      <c r="P2273" s="12" t="s">
        <v>8266</v>
      </c>
      <c r="Q2273" t="s">
        <v>8268</v>
      </c>
      <c r="R2273" s="9">
        <f t="shared" si="110"/>
        <v>41869.740671296298</v>
      </c>
      <c r="S2273" s="9">
        <f t="shared" si="111"/>
        <v>41899.740671296298</v>
      </c>
      <c r="T2273">
        <f t="shared" si="112"/>
        <v>2014</v>
      </c>
    </row>
    <row r="2274" spans="1:20" ht="43.5" x14ac:dyDescent="0.35">
      <c r="A2274">
        <v>1069</v>
      </c>
      <c r="B2274" s="3" t="s">
        <v>1070</v>
      </c>
      <c r="C2274" s="3" t="s">
        <v>5179</v>
      </c>
      <c r="D2274" s="6">
        <v>2200</v>
      </c>
      <c r="E2274" s="8">
        <v>850</v>
      </c>
      <c r="F2274" t="s">
        <v>8220</v>
      </c>
      <c r="G2274" t="s">
        <v>8223</v>
      </c>
      <c r="H2274" t="s">
        <v>8245</v>
      </c>
      <c r="I2274" s="11">
        <v>1385447459</v>
      </c>
      <c r="J2274">
        <v>1382679059</v>
      </c>
      <c r="K2274" t="b">
        <v>0</v>
      </c>
      <c r="L2274">
        <v>21</v>
      </c>
      <c r="M2274" t="b">
        <v>0</v>
      </c>
      <c r="N2274">
        <f>ROUND(E2274/D2274*100,0)</f>
        <v>39</v>
      </c>
      <c r="O2274">
        <f>IFERROR(ROUND(E2274/L2274,2),0)</f>
        <v>40.479999999999997</v>
      </c>
      <c r="P2274" s="12" t="s">
        <v>8285</v>
      </c>
      <c r="Q2274" t="s">
        <v>8300</v>
      </c>
      <c r="R2274" s="9">
        <f t="shared" si="110"/>
        <v>41572.229849537034</v>
      </c>
      <c r="S2274" s="9">
        <f t="shared" si="111"/>
        <v>41604.271516203706</v>
      </c>
      <c r="T2274">
        <f t="shared" si="112"/>
        <v>2013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>ROUND(E2275/D2275*100,0)</f>
        <v>111</v>
      </c>
      <c r="O2275">
        <f>IFERROR(ROUND(E2275/L2275,2),0)</f>
        <v>73.73</v>
      </c>
      <c r="P2275" s="12" t="s">
        <v>8290</v>
      </c>
      <c r="Q2275" t="s">
        <v>8308</v>
      </c>
      <c r="R2275" s="9">
        <f t="shared" si="110"/>
        <v>41065.858067129629</v>
      </c>
      <c r="S2275" s="9">
        <f t="shared" si="111"/>
        <v>41093.875</v>
      </c>
      <c r="T2275">
        <f t="shared" si="112"/>
        <v>2012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>ROUND(E2276/D2276*100,0)</f>
        <v>221</v>
      </c>
      <c r="O2276">
        <f>IFERROR(ROUND(E2276/L2276,2),0)</f>
        <v>61.39</v>
      </c>
      <c r="P2276" s="12" t="s">
        <v>8266</v>
      </c>
      <c r="Q2276" t="s">
        <v>8268</v>
      </c>
      <c r="R2276" s="9">
        <f t="shared" si="110"/>
        <v>42107.067557870367</v>
      </c>
      <c r="S2276" s="9">
        <f t="shared" si="111"/>
        <v>42137.067557870367</v>
      </c>
      <c r="T2276">
        <f t="shared" si="112"/>
        <v>2015</v>
      </c>
    </row>
    <row r="2277" spans="1:20" ht="43.5" x14ac:dyDescent="0.35">
      <c r="A2277">
        <v>865</v>
      </c>
      <c r="B2277" s="3" t="s">
        <v>866</v>
      </c>
      <c r="C2277" s="3" t="s">
        <v>4975</v>
      </c>
      <c r="D2277" s="6">
        <v>2200</v>
      </c>
      <c r="E2277" s="8">
        <v>45</v>
      </c>
      <c r="F2277" t="s">
        <v>8220</v>
      </c>
      <c r="G2277" t="s">
        <v>8223</v>
      </c>
      <c r="H2277" t="s">
        <v>8245</v>
      </c>
      <c r="I2277" s="11">
        <v>1358361197</v>
      </c>
      <c r="J2277">
        <v>1353177197</v>
      </c>
      <c r="K2277" t="b">
        <v>0</v>
      </c>
      <c r="L2277">
        <v>2</v>
      </c>
      <c r="M2277" t="b">
        <v>0</v>
      </c>
      <c r="N2277">
        <f>ROUND(E2277/D2277*100,0)</f>
        <v>2</v>
      </c>
      <c r="O2277">
        <f>IFERROR(ROUND(E2277/L2277,2),0)</f>
        <v>22.5</v>
      </c>
      <c r="P2277" s="12" t="s">
        <v>8293</v>
      </c>
      <c r="Q2277" t="s">
        <v>8315</v>
      </c>
      <c r="R2277" s="9">
        <f t="shared" si="110"/>
        <v>41230.77311342593</v>
      </c>
      <c r="S2277" s="9">
        <f t="shared" si="111"/>
        <v>41290.77311342593</v>
      </c>
      <c r="T2277">
        <f t="shared" si="112"/>
        <v>2012</v>
      </c>
    </row>
    <row r="2278" spans="1:20" ht="43.5" x14ac:dyDescent="0.3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 s="11">
        <v>1409720340</v>
      </c>
      <c r="J2278">
        <v>1408129822</v>
      </c>
      <c r="K2278" t="b">
        <v>0</v>
      </c>
      <c r="L2278">
        <v>27</v>
      </c>
      <c r="M2278" t="b">
        <v>1</v>
      </c>
      <c r="N2278">
        <f>ROUND(E2278/D2278*100,0)</f>
        <v>110</v>
      </c>
      <c r="O2278">
        <f>IFERROR(ROUND(E2278/L2278,2),0)</f>
        <v>40.78</v>
      </c>
      <c r="P2278" s="12" t="s">
        <v>8266</v>
      </c>
      <c r="Q2278" t="s">
        <v>8268</v>
      </c>
      <c r="R2278" s="9">
        <f t="shared" si="110"/>
        <v>41866.79886574074</v>
      </c>
      <c r="S2278" s="9">
        <f t="shared" si="111"/>
        <v>41885.207638888889</v>
      </c>
      <c r="T2278">
        <f t="shared" si="112"/>
        <v>2014</v>
      </c>
    </row>
    <row r="2279" spans="1:20" ht="43.5" x14ac:dyDescent="0.3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 s="11">
        <v>1438616124</v>
      </c>
      <c r="J2279">
        <v>1433432124</v>
      </c>
      <c r="K2279" t="b">
        <v>0</v>
      </c>
      <c r="L2279">
        <v>3</v>
      </c>
      <c r="M2279" t="b">
        <v>0</v>
      </c>
      <c r="N2279">
        <f>ROUND(E2279/D2279*100,0)</f>
        <v>15</v>
      </c>
      <c r="O2279">
        <f>IFERROR(ROUND(E2279/L2279,2),0)</f>
        <v>367</v>
      </c>
      <c r="P2279" s="12" t="s">
        <v>8277</v>
      </c>
      <c r="Q2279" t="s">
        <v>8307</v>
      </c>
      <c r="R2279" s="9">
        <f t="shared" si="110"/>
        <v>42159.649583333332</v>
      </c>
      <c r="S2279" s="9">
        <f t="shared" si="111"/>
        <v>42219.649583333332</v>
      </c>
      <c r="T2279">
        <f t="shared" si="112"/>
        <v>2015</v>
      </c>
    </row>
    <row r="2280" spans="1:20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1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>ROUND(E2280/D2280*100,0)</f>
        <v>110</v>
      </c>
      <c r="O2280">
        <f>IFERROR(ROUND(E2280/L2280,2),0)</f>
        <v>100</v>
      </c>
      <c r="P2280" s="12" t="s">
        <v>8293</v>
      </c>
      <c r="Q2280" t="s">
        <v>8306</v>
      </c>
      <c r="R2280" s="9">
        <f t="shared" si="110"/>
        <v>40696.648784722223</v>
      </c>
      <c r="S2280" s="9">
        <f t="shared" si="111"/>
        <v>40756.648784722223</v>
      </c>
      <c r="T2280">
        <f t="shared" si="112"/>
        <v>2011</v>
      </c>
    </row>
    <row r="2281" spans="1:20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1">
        <v>1460730079</v>
      </c>
      <c r="J2281">
        <v>1458138079</v>
      </c>
      <c r="K2281" t="b">
        <v>0</v>
      </c>
      <c r="L2281">
        <v>15</v>
      </c>
      <c r="M2281" t="b">
        <v>1</v>
      </c>
      <c r="N2281">
        <f>ROUND(E2281/D2281*100,0)</f>
        <v>100</v>
      </c>
      <c r="O2281">
        <f>IFERROR(ROUND(E2281/L2281,2),0)</f>
        <v>73.33</v>
      </c>
      <c r="P2281" s="12" t="s">
        <v>8266</v>
      </c>
      <c r="Q2281" t="s">
        <v>8269</v>
      </c>
      <c r="R2281" s="9">
        <f t="shared" si="110"/>
        <v>42445.598136574074</v>
      </c>
      <c r="S2281" s="9">
        <f t="shared" si="111"/>
        <v>42475.598136574074</v>
      </c>
      <c r="T2281">
        <f t="shared" si="112"/>
        <v>2016</v>
      </c>
    </row>
    <row r="2282" spans="1:20" ht="43.5" x14ac:dyDescent="0.35">
      <c r="A2282">
        <v>760</v>
      </c>
      <c r="B2282" s="3" t="s">
        <v>761</v>
      </c>
      <c r="C2282" s="3" t="s">
        <v>4870</v>
      </c>
      <c r="D2282" s="6">
        <v>2200</v>
      </c>
      <c r="E2282" s="8">
        <v>0</v>
      </c>
      <c r="F2282" t="s">
        <v>8220</v>
      </c>
      <c r="G2282" t="s">
        <v>8223</v>
      </c>
      <c r="H2282" t="s">
        <v>8245</v>
      </c>
      <c r="I2282" s="11">
        <v>1480188013</v>
      </c>
      <c r="J2282">
        <v>1477592413</v>
      </c>
      <c r="K2282" t="b">
        <v>0</v>
      </c>
      <c r="L2282">
        <v>0</v>
      </c>
      <c r="M2282" t="b">
        <v>0</v>
      </c>
      <c r="N2282">
        <f>ROUND(E2282/D2282*100,0)</f>
        <v>0</v>
      </c>
      <c r="O2282">
        <f>IFERROR(ROUND(E2282/L2282,2),0)</f>
        <v>0</v>
      </c>
      <c r="P2282" s="12" t="s">
        <v>8280</v>
      </c>
      <c r="Q2282" t="s">
        <v>8317</v>
      </c>
      <c r="R2282" s="9">
        <f t="shared" si="110"/>
        <v>42670.764039351852</v>
      </c>
      <c r="S2282" s="9">
        <f t="shared" si="111"/>
        <v>42700.805706018517</v>
      </c>
      <c r="T2282">
        <f t="shared" si="112"/>
        <v>2016</v>
      </c>
    </row>
    <row r="2283" spans="1:20" ht="29" x14ac:dyDescent="0.35">
      <c r="A2283">
        <v>3743</v>
      </c>
      <c r="B2283" s="3" t="s">
        <v>3740</v>
      </c>
      <c r="C2283" s="3" t="s">
        <v>7853</v>
      </c>
      <c r="D2283" s="6">
        <v>2200</v>
      </c>
      <c r="E2283" s="8">
        <v>0</v>
      </c>
      <c r="F2283" t="s">
        <v>8220</v>
      </c>
      <c r="G2283" t="s">
        <v>8223</v>
      </c>
      <c r="H2283" t="s">
        <v>8245</v>
      </c>
      <c r="I2283" s="11">
        <v>1404406964</v>
      </c>
      <c r="J2283">
        <v>1401814964</v>
      </c>
      <c r="K2283" t="b">
        <v>0</v>
      </c>
      <c r="L2283">
        <v>0</v>
      </c>
      <c r="M2283" t="b">
        <v>0</v>
      </c>
      <c r="N2283">
        <f>ROUND(E2283/D2283*100,0)</f>
        <v>0</v>
      </c>
      <c r="O2283">
        <f>IFERROR(ROUND(E2283/L2283,2),0)</f>
        <v>0</v>
      </c>
      <c r="P2283" s="12" t="s">
        <v>8266</v>
      </c>
      <c r="Q2283" t="s">
        <v>8268</v>
      </c>
      <c r="R2283" s="9">
        <f t="shared" si="110"/>
        <v>41793.710231481484</v>
      </c>
      <c r="S2283" s="9">
        <f t="shared" si="111"/>
        <v>41823.710231481484</v>
      </c>
      <c r="T2283">
        <f t="shared" si="112"/>
        <v>2014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>ROUND(E2284/D2284*100,0)</f>
        <v>2</v>
      </c>
      <c r="O2284">
        <f>IFERROR(ROUND(E2284/L2284,2),0)</f>
        <v>18.899999999999999</v>
      </c>
      <c r="P2284" s="12" t="s">
        <v>8266</v>
      </c>
      <c r="Q2284" t="s">
        <v>8267</v>
      </c>
      <c r="R2284" s="9">
        <f t="shared" si="110"/>
        <v>41872.802928240737</v>
      </c>
      <c r="S2284" s="9">
        <f t="shared" si="111"/>
        <v>41917.802928240737</v>
      </c>
      <c r="T2284">
        <f t="shared" si="112"/>
        <v>2014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>ROUND(E2285/D2285*100,0)</f>
        <v>109</v>
      </c>
      <c r="O2285">
        <f>IFERROR(ROUND(E2285/L2285,2),0)</f>
        <v>43.64</v>
      </c>
      <c r="P2285" s="12" t="s">
        <v>8280</v>
      </c>
      <c r="Q2285" t="s">
        <v>8299</v>
      </c>
      <c r="R2285" s="9">
        <f t="shared" si="110"/>
        <v>41464.934386574074</v>
      </c>
      <c r="S2285" s="9">
        <f t="shared" si="111"/>
        <v>41524.934386574074</v>
      </c>
      <c r="T2285">
        <f t="shared" si="112"/>
        <v>2013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>ROUND(E2286/D2286*100,0)</f>
        <v>218</v>
      </c>
      <c r="O2286">
        <f>IFERROR(ROUND(E2286/L2286,2),0)</f>
        <v>54.5</v>
      </c>
      <c r="P2286" s="12" t="s">
        <v>8266</v>
      </c>
      <c r="Q2286" t="s">
        <v>8268</v>
      </c>
      <c r="R2286" s="9">
        <f t="shared" si="110"/>
        <v>42056.091631944444</v>
      </c>
      <c r="S2286" s="9">
        <f t="shared" si="111"/>
        <v>42070.204861111109</v>
      </c>
      <c r="T2286">
        <f t="shared" si="112"/>
        <v>2015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>ROUND(E2287/D2287*100,0)</f>
        <v>109</v>
      </c>
      <c r="O2287">
        <f>IFERROR(ROUND(E2287/L2287,2),0)</f>
        <v>26.54</v>
      </c>
      <c r="P2287" s="12" t="s">
        <v>8266</v>
      </c>
      <c r="Q2287" t="s">
        <v>8268</v>
      </c>
      <c r="R2287" s="9">
        <f t="shared" si="110"/>
        <v>42135.810694444444</v>
      </c>
      <c r="S2287" s="9">
        <f t="shared" si="111"/>
        <v>42165.810694444444</v>
      </c>
      <c r="T2287">
        <f t="shared" si="112"/>
        <v>2015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>ROUND(E2288/D2288*100,0)</f>
        <v>108</v>
      </c>
      <c r="O2288">
        <f>IFERROR(ROUND(E2288/L2288,2),0)</f>
        <v>30.93</v>
      </c>
      <c r="P2288" s="12" t="s">
        <v>8266</v>
      </c>
      <c r="Q2288" t="s">
        <v>8268</v>
      </c>
      <c r="R2288" s="9">
        <f t="shared" si="110"/>
        <v>41785.707708333335</v>
      </c>
      <c r="S2288" s="9">
        <f t="shared" si="111"/>
        <v>41815.707708333335</v>
      </c>
      <c r="T2288">
        <f t="shared" si="112"/>
        <v>2014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1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>ROUND(E2289/D2289*100,0)</f>
        <v>166</v>
      </c>
      <c r="O2289">
        <f>IFERROR(ROUND(E2289/L2289,2),0)</f>
        <v>31.82</v>
      </c>
      <c r="P2289" s="12" t="s">
        <v>8293</v>
      </c>
      <c r="Q2289" t="s">
        <v>8297</v>
      </c>
      <c r="R2289" s="9">
        <f t="shared" si="110"/>
        <v>41547.662997685184</v>
      </c>
      <c r="S2289" s="9">
        <f t="shared" si="111"/>
        <v>41576.662997685184</v>
      </c>
      <c r="T2289">
        <f t="shared" si="112"/>
        <v>2013</v>
      </c>
    </row>
    <row r="2290" spans="1:20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1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>ROUND(E2290/D2290*100,0)</f>
        <v>108</v>
      </c>
      <c r="O2290">
        <f>IFERROR(ROUND(E2290/L2290,2),0)</f>
        <v>43.28</v>
      </c>
      <c r="P2290" s="12" t="s">
        <v>8266</v>
      </c>
      <c r="Q2290" t="s">
        <v>8268</v>
      </c>
      <c r="R2290" s="9">
        <f t="shared" si="110"/>
        <v>42016.832465277781</v>
      </c>
      <c r="S2290" s="9">
        <f t="shared" si="111"/>
        <v>42040.513888888891</v>
      </c>
      <c r="T2290">
        <f t="shared" si="112"/>
        <v>2015</v>
      </c>
    </row>
    <row r="2291" spans="1:20" ht="43.5" x14ac:dyDescent="0.35">
      <c r="A2291">
        <v>4081</v>
      </c>
      <c r="B2291" s="3" t="s">
        <v>4077</v>
      </c>
      <c r="C2291" s="3" t="s">
        <v>8184</v>
      </c>
      <c r="D2291" s="6">
        <v>2224</v>
      </c>
      <c r="E2291" s="8">
        <v>350</v>
      </c>
      <c r="F2291" t="s">
        <v>8220</v>
      </c>
      <c r="G2291" t="s">
        <v>8223</v>
      </c>
      <c r="H2291" t="s">
        <v>8245</v>
      </c>
      <c r="I2291" s="11">
        <v>1425819425</v>
      </c>
      <c r="J2291">
        <v>1423231025</v>
      </c>
      <c r="K2291" t="b">
        <v>0</v>
      </c>
      <c r="L2291">
        <v>12</v>
      </c>
      <c r="M2291" t="b">
        <v>0</v>
      </c>
      <c r="N2291">
        <f>ROUND(E2291/D2291*100,0)</f>
        <v>16</v>
      </c>
      <c r="O2291">
        <f>IFERROR(ROUND(E2291/L2291,2),0)</f>
        <v>29.17</v>
      </c>
      <c r="P2291" s="12" t="s">
        <v>8266</v>
      </c>
      <c r="Q2291" t="s">
        <v>8268</v>
      </c>
      <c r="R2291" s="9">
        <f t="shared" si="110"/>
        <v>42041.581307870365</v>
      </c>
      <c r="S2291" s="9">
        <f t="shared" si="111"/>
        <v>42071.539641203708</v>
      </c>
      <c r="T2291">
        <f t="shared" si="112"/>
        <v>2015</v>
      </c>
    </row>
    <row r="2292" spans="1:20" ht="29" x14ac:dyDescent="0.3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 s="11">
        <v>1429938683</v>
      </c>
      <c r="J2292">
        <v>1428124283</v>
      </c>
      <c r="K2292" t="b">
        <v>0</v>
      </c>
      <c r="L2292">
        <v>20</v>
      </c>
      <c r="M2292" t="b">
        <v>1</v>
      </c>
      <c r="N2292">
        <f>ROUND(E2292/D2292*100,0)</f>
        <v>180</v>
      </c>
      <c r="O2292">
        <f>IFERROR(ROUND(E2292/L2292,2),0)</f>
        <v>54</v>
      </c>
      <c r="P2292" s="12" t="s">
        <v>8266</v>
      </c>
      <c r="Q2292" t="s">
        <v>8267</v>
      </c>
      <c r="R2292" s="9">
        <f t="shared" si="110"/>
        <v>42098.216238425928</v>
      </c>
      <c r="S2292" s="9">
        <f t="shared" si="111"/>
        <v>42119.216238425928</v>
      </c>
      <c r="T2292">
        <f t="shared" si="112"/>
        <v>2015</v>
      </c>
    </row>
    <row r="2293" spans="1:20" ht="43.5" x14ac:dyDescent="0.3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 s="11">
        <v>1422750707</v>
      </c>
      <c r="J2293">
        <v>1420158707</v>
      </c>
      <c r="K2293" t="b">
        <v>0</v>
      </c>
      <c r="L2293">
        <v>32</v>
      </c>
      <c r="M2293" t="b">
        <v>1</v>
      </c>
      <c r="N2293">
        <f>ROUND(E2293/D2293*100,0)</f>
        <v>108</v>
      </c>
      <c r="O2293">
        <f>IFERROR(ROUND(E2293/L2293,2),0)</f>
        <v>33.75</v>
      </c>
      <c r="P2293" s="12" t="s">
        <v>8293</v>
      </c>
      <c r="Q2293" t="s">
        <v>8303</v>
      </c>
      <c r="R2293" s="9">
        <f t="shared" si="110"/>
        <v>42006.02207175926</v>
      </c>
      <c r="S2293" s="9">
        <f t="shared" si="111"/>
        <v>42036.02207175926</v>
      </c>
      <c r="T2293">
        <f t="shared" si="112"/>
        <v>2015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>ROUND(E2294/D2294*100,0)</f>
        <v>108</v>
      </c>
      <c r="O2294">
        <f>IFERROR(ROUND(E2294/L2294,2),0)</f>
        <v>77</v>
      </c>
      <c r="P2294" s="12" t="s">
        <v>8266</v>
      </c>
      <c r="Q2294" t="s">
        <v>8268</v>
      </c>
      <c r="R2294" s="9">
        <f t="shared" si="110"/>
        <v>42402.889027777783</v>
      </c>
      <c r="S2294" s="9">
        <f t="shared" si="111"/>
        <v>42447.847361111111</v>
      </c>
      <c r="T2294">
        <f t="shared" si="112"/>
        <v>2016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>ROUND(E2295/D2295*100,0)</f>
        <v>215</v>
      </c>
      <c r="O2295">
        <f>IFERROR(ROUND(E2295/L2295,2),0)</f>
        <v>35.770000000000003</v>
      </c>
      <c r="P2295" s="12" t="s">
        <v>8266</v>
      </c>
      <c r="Q2295" t="s">
        <v>8268</v>
      </c>
      <c r="R2295" s="9">
        <f t="shared" si="110"/>
        <v>41841.820486111108</v>
      </c>
      <c r="S2295" s="9">
        <f t="shared" si="111"/>
        <v>41882.833333333336</v>
      </c>
      <c r="T2295">
        <f t="shared" si="112"/>
        <v>2014</v>
      </c>
    </row>
    <row r="2296" spans="1:20" ht="43.5" x14ac:dyDescent="0.35">
      <c r="A2296">
        <v>1543</v>
      </c>
      <c r="B2296" s="3" t="s">
        <v>1544</v>
      </c>
      <c r="C2296" s="3" t="s">
        <v>5653</v>
      </c>
      <c r="D2296" s="6">
        <v>2250</v>
      </c>
      <c r="E2296" s="8">
        <v>10</v>
      </c>
      <c r="F2296" t="s">
        <v>8220</v>
      </c>
      <c r="G2296" t="s">
        <v>8223</v>
      </c>
      <c r="H2296" t="s">
        <v>8245</v>
      </c>
      <c r="I2296" s="11">
        <v>1416662034</v>
      </c>
      <c r="J2296">
        <v>1414066434</v>
      </c>
      <c r="K2296" t="b">
        <v>0</v>
      </c>
      <c r="L2296">
        <v>1</v>
      </c>
      <c r="M2296" t="b">
        <v>0</v>
      </c>
      <c r="N2296">
        <f>ROUND(E2296/D2296*100,0)</f>
        <v>0</v>
      </c>
      <c r="O2296">
        <f>IFERROR(ROUND(E2296/L2296,2),0)</f>
        <v>10</v>
      </c>
      <c r="P2296" s="12" t="s">
        <v>8282</v>
      </c>
      <c r="Q2296" t="s">
        <v>8320</v>
      </c>
      <c r="R2296" s="9">
        <f t="shared" si="110"/>
        <v>41935.509652777779</v>
      </c>
      <c r="S2296" s="9">
        <f t="shared" si="111"/>
        <v>41965.551319444443</v>
      </c>
      <c r="T2296">
        <f t="shared" si="112"/>
        <v>2014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>ROUND(E2297/D2297*100,0)</f>
        <v>223</v>
      </c>
      <c r="O2297">
        <f>IFERROR(ROUND(E2297/L2297,2),0)</f>
        <v>21.38</v>
      </c>
      <c r="P2297" s="12" t="s">
        <v>8285</v>
      </c>
      <c r="Q2297" t="s">
        <v>8286</v>
      </c>
      <c r="R2297" s="9">
        <f t="shared" si="110"/>
        <v>42682.451921296291</v>
      </c>
      <c r="S2297" s="9">
        <f t="shared" si="111"/>
        <v>42696.451921296291</v>
      </c>
      <c r="T2297">
        <f t="shared" si="112"/>
        <v>2016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>ROUND(E2298/D2298*100,0)</f>
        <v>107</v>
      </c>
      <c r="O2298">
        <f>IFERROR(ROUND(E2298/L2298,2),0)</f>
        <v>53.34</v>
      </c>
      <c r="P2298" s="12" t="s">
        <v>8266</v>
      </c>
      <c r="Q2298" t="s">
        <v>8268</v>
      </c>
      <c r="R2298" s="9">
        <f t="shared" si="110"/>
        <v>42475.057164351849</v>
      </c>
      <c r="S2298" s="9">
        <f t="shared" si="111"/>
        <v>42505.057164351849</v>
      </c>
      <c r="T2298">
        <f t="shared" si="112"/>
        <v>2016</v>
      </c>
    </row>
    <row r="2299" spans="1:20" ht="58" x14ac:dyDescent="0.3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 s="11">
        <v>1285995540</v>
      </c>
      <c r="J2299">
        <v>1279574773</v>
      </c>
      <c r="K2299" t="b">
        <v>0</v>
      </c>
      <c r="L2299">
        <v>32</v>
      </c>
      <c r="M2299" t="b">
        <v>1</v>
      </c>
      <c r="N2299">
        <f>ROUND(E2299/D2299*100,0)</f>
        <v>213</v>
      </c>
      <c r="O2299">
        <f>IFERROR(ROUND(E2299/L2299,2),0)</f>
        <v>33.31</v>
      </c>
      <c r="P2299" s="12" t="s">
        <v>8266</v>
      </c>
      <c r="Q2299" t="s">
        <v>8267</v>
      </c>
      <c r="R2299" s="9">
        <f t="shared" si="110"/>
        <v>40378.893206018518</v>
      </c>
      <c r="S2299" s="9">
        <f t="shared" si="111"/>
        <v>40453.207638888889</v>
      </c>
      <c r="T2299">
        <f t="shared" si="112"/>
        <v>2010</v>
      </c>
    </row>
    <row r="2300" spans="1:20" ht="29" x14ac:dyDescent="0.3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 s="11">
        <v>1400176386</v>
      </c>
      <c r="J2300">
        <v>1397584386</v>
      </c>
      <c r="K2300" t="b">
        <v>0</v>
      </c>
      <c r="L2300">
        <v>36</v>
      </c>
      <c r="M2300" t="b">
        <v>1</v>
      </c>
      <c r="N2300">
        <f>ROUND(E2300/D2300*100,0)</f>
        <v>118</v>
      </c>
      <c r="O2300">
        <f>IFERROR(ROUND(E2300/L2300,2),0)</f>
        <v>29.61</v>
      </c>
      <c r="P2300" s="12" t="s">
        <v>8293</v>
      </c>
      <c r="Q2300" t="s">
        <v>8306</v>
      </c>
      <c r="R2300" s="9">
        <f t="shared" si="110"/>
        <v>41744.745208333334</v>
      </c>
      <c r="S2300" s="9">
        <f t="shared" si="111"/>
        <v>41774.745208333334</v>
      </c>
      <c r="T2300">
        <f t="shared" si="112"/>
        <v>2014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>ROUND(E2301/D2301*100,0)</f>
        <v>133</v>
      </c>
      <c r="O2301">
        <f>IFERROR(ROUND(E2301/L2301,2),0)</f>
        <v>42.61</v>
      </c>
      <c r="P2301" s="12" t="s">
        <v>8293</v>
      </c>
      <c r="Q2301" t="s">
        <v>8297</v>
      </c>
      <c r="R2301" s="9">
        <f t="shared" si="110"/>
        <v>41403.000856481485</v>
      </c>
      <c r="S2301" s="9">
        <f t="shared" si="111"/>
        <v>41433.000856481485</v>
      </c>
      <c r="T2301">
        <f t="shared" si="112"/>
        <v>2013</v>
      </c>
    </row>
    <row r="2302" spans="1:20" ht="29" x14ac:dyDescent="0.35">
      <c r="A2302">
        <v>1493</v>
      </c>
      <c r="B2302" s="3" t="s">
        <v>1494</v>
      </c>
      <c r="C2302" s="3" t="s">
        <v>5603</v>
      </c>
      <c r="D2302" s="6">
        <v>2400</v>
      </c>
      <c r="E2302" s="8">
        <v>0</v>
      </c>
      <c r="F2302" t="s">
        <v>8220</v>
      </c>
      <c r="G2302" t="s">
        <v>8223</v>
      </c>
      <c r="H2302" t="s">
        <v>8245</v>
      </c>
      <c r="I2302" s="11">
        <v>1371415675</v>
      </c>
      <c r="J2302">
        <v>1368823675</v>
      </c>
      <c r="K2302" t="b">
        <v>0</v>
      </c>
      <c r="L2302">
        <v>0</v>
      </c>
      <c r="M2302" t="b">
        <v>0</v>
      </c>
      <c r="N2302">
        <f>ROUND(E2302/D2302*100,0)</f>
        <v>0</v>
      </c>
      <c r="O2302">
        <f>IFERROR(ROUND(E2302/L2302,2),0)</f>
        <v>0</v>
      </c>
      <c r="P2302" s="12" t="s">
        <v>8280</v>
      </c>
      <c r="Q2302" t="s">
        <v>8317</v>
      </c>
      <c r="R2302" s="9">
        <f t="shared" si="110"/>
        <v>41411.866608796299</v>
      </c>
      <c r="S2302" s="9">
        <f t="shared" si="111"/>
        <v>41441.866608796299</v>
      </c>
      <c r="T2302">
        <f t="shared" si="112"/>
        <v>2013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>ROUND(E2303/D2303*100,0)</f>
        <v>106</v>
      </c>
      <c r="O2303">
        <f>IFERROR(ROUND(E2303/L2303,2),0)</f>
        <v>40.92</v>
      </c>
      <c r="P2303" s="12" t="s">
        <v>8266</v>
      </c>
      <c r="Q2303" t="s">
        <v>8268</v>
      </c>
      <c r="R2303" s="9">
        <f t="shared" si="110"/>
        <v>42184.209537037037</v>
      </c>
      <c r="S2303" s="9">
        <f t="shared" si="111"/>
        <v>42202.876388888893</v>
      </c>
      <c r="T2303">
        <f t="shared" si="112"/>
        <v>2015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>ROUND(E2304/D2304*100,0)</f>
        <v>106</v>
      </c>
      <c r="O2304">
        <f>IFERROR(ROUND(E2304/L2304,2),0)</f>
        <v>25.31</v>
      </c>
      <c r="P2304" s="12" t="s">
        <v>8266</v>
      </c>
      <c r="Q2304" t="s">
        <v>8268</v>
      </c>
      <c r="R2304" s="9">
        <f t="shared" si="110"/>
        <v>42419.91942129629</v>
      </c>
      <c r="S2304" s="9">
        <f t="shared" si="111"/>
        <v>42436.207638888889</v>
      </c>
      <c r="T2304">
        <f t="shared" si="112"/>
        <v>2016</v>
      </c>
    </row>
    <row r="2305" spans="1:20" ht="43.5" x14ac:dyDescent="0.35">
      <c r="A2305">
        <v>3865</v>
      </c>
      <c r="B2305" s="3" t="s">
        <v>3862</v>
      </c>
      <c r="C2305" s="3" t="s">
        <v>7974</v>
      </c>
      <c r="D2305" s="6">
        <v>2413</v>
      </c>
      <c r="E2305" s="8">
        <v>650</v>
      </c>
      <c r="F2305" t="s">
        <v>8220</v>
      </c>
      <c r="G2305" t="s">
        <v>8228</v>
      </c>
      <c r="H2305" t="s">
        <v>8250</v>
      </c>
      <c r="I2305" s="11">
        <v>1409376600</v>
      </c>
      <c r="J2305">
        <v>1405957098</v>
      </c>
      <c r="K2305" t="b">
        <v>0</v>
      </c>
      <c r="L2305">
        <v>14</v>
      </c>
      <c r="M2305" t="b">
        <v>0</v>
      </c>
      <c r="N2305">
        <f>ROUND(E2305/D2305*100,0)</f>
        <v>27</v>
      </c>
      <c r="O2305">
        <f>IFERROR(ROUND(E2305/L2305,2),0)</f>
        <v>46.43</v>
      </c>
      <c r="P2305" s="12" t="s">
        <v>8266</v>
      </c>
      <c r="Q2305" t="s">
        <v>8268</v>
      </c>
      <c r="R2305" s="9">
        <f t="shared" si="110"/>
        <v>41841.651597222226</v>
      </c>
      <c r="S2305" s="9">
        <f t="shared" si="111"/>
        <v>41881.229166666664</v>
      </c>
      <c r="T2305">
        <f t="shared" si="112"/>
        <v>2014</v>
      </c>
    </row>
    <row r="2306" spans="1:20" ht="29" x14ac:dyDescent="0.3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 s="11">
        <v>1402060302</v>
      </c>
      <c r="J2306">
        <v>1396876302</v>
      </c>
      <c r="K2306" t="b">
        <v>0</v>
      </c>
      <c r="L2306">
        <v>18</v>
      </c>
      <c r="M2306" t="b">
        <v>0</v>
      </c>
      <c r="N2306">
        <f>ROUND(E2306/D2306*100,0)</f>
        <v>7</v>
      </c>
      <c r="O2306">
        <f>IFERROR(ROUND(E2306/L2306,2),0)</f>
        <v>58.89</v>
      </c>
      <c r="P2306" s="12" t="s">
        <v>8293</v>
      </c>
      <c r="Q2306" t="s">
        <v>8319</v>
      </c>
      <c r="R2306" s="9">
        <f t="shared" si="110"/>
        <v>41736.549791666665</v>
      </c>
      <c r="S2306" s="9">
        <f t="shared" si="111"/>
        <v>41796.549791666665</v>
      </c>
      <c r="T2306">
        <f t="shared" si="112"/>
        <v>2014</v>
      </c>
    </row>
    <row r="2307" spans="1:20" ht="43.5" x14ac:dyDescent="0.35">
      <c r="A2307">
        <v>1774</v>
      </c>
      <c r="B2307" s="3" t="s">
        <v>1775</v>
      </c>
      <c r="C2307" s="3" t="s">
        <v>5884</v>
      </c>
      <c r="D2307" s="6">
        <v>2500</v>
      </c>
      <c r="E2307" s="8">
        <v>1148</v>
      </c>
      <c r="F2307" t="s">
        <v>8220</v>
      </c>
      <c r="G2307" t="s">
        <v>8223</v>
      </c>
      <c r="H2307" t="s">
        <v>8245</v>
      </c>
      <c r="I2307" s="11">
        <v>1417273140</v>
      </c>
      <c r="J2307">
        <v>1413609292</v>
      </c>
      <c r="K2307" t="b">
        <v>1</v>
      </c>
      <c r="L2307">
        <v>13</v>
      </c>
      <c r="M2307" t="b">
        <v>0</v>
      </c>
      <c r="N2307">
        <f>ROUND(E2307/D2307*100,0)</f>
        <v>46</v>
      </c>
      <c r="O2307">
        <f>IFERROR(ROUND(E2307/L2307,2),0)</f>
        <v>88.31</v>
      </c>
      <c r="P2307" s="12" t="s">
        <v>8282</v>
      </c>
      <c r="Q2307" t="s">
        <v>8283</v>
      </c>
      <c r="R2307" s="9">
        <f t="shared" ref="R2307:R2370" si="113">(((J2307/60)/60)/24)+DATE(1970,1,1)</f>
        <v>41930.218657407408</v>
      </c>
      <c r="S2307" s="9">
        <f t="shared" ref="S2307:S2370" si="114">(((I2307/60)/60)/24)+DATE(1970,1,1)</f>
        <v>41972.624305555553</v>
      </c>
      <c r="T2307">
        <f t="shared" si="112"/>
        <v>2014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>ROUND(E2308/D2308*100,0)</f>
        <v>106</v>
      </c>
      <c r="O2308">
        <f>IFERROR(ROUND(E2308/L2308,2),0)</f>
        <v>52.8</v>
      </c>
      <c r="P2308" s="12" t="s">
        <v>8293</v>
      </c>
      <c r="Q2308" t="s">
        <v>8294</v>
      </c>
      <c r="R2308" s="9">
        <f t="shared" si="113"/>
        <v>42017.967442129629</v>
      </c>
      <c r="S2308" s="9">
        <f t="shared" si="114"/>
        <v>42031.967442129629</v>
      </c>
      <c r="T2308">
        <f t="shared" si="112"/>
        <v>2015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>ROUND(E2309/D2309*100,0)</f>
        <v>132</v>
      </c>
      <c r="O2309">
        <f>IFERROR(ROUND(E2309/L2309,2),0)</f>
        <v>39.07</v>
      </c>
      <c r="P2309" s="12" t="s">
        <v>8277</v>
      </c>
      <c r="Q2309" t="s">
        <v>8279</v>
      </c>
      <c r="R2309" s="9">
        <f t="shared" si="113"/>
        <v>41832.852627314816</v>
      </c>
      <c r="S2309" s="9">
        <f t="shared" si="114"/>
        <v>41862.852627314816</v>
      </c>
      <c r="T2309">
        <f t="shared" si="112"/>
        <v>2014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>ROUND(E2310/D2310*100,0)</f>
        <v>211</v>
      </c>
      <c r="O2310">
        <f>IFERROR(ROUND(E2310/L2310,2),0)</f>
        <v>58.61</v>
      </c>
      <c r="P2310" s="12" t="s">
        <v>8266</v>
      </c>
      <c r="Q2310" t="s">
        <v>8268</v>
      </c>
      <c r="R2310" s="9">
        <f t="shared" si="113"/>
        <v>41808.991944444446</v>
      </c>
      <c r="S2310" s="9">
        <f t="shared" si="114"/>
        <v>41838.991944444446</v>
      </c>
      <c r="T2310">
        <f t="shared" si="112"/>
        <v>2014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>ROUND(E2311/D2311*100,0)</f>
        <v>350</v>
      </c>
      <c r="O2311">
        <f>IFERROR(ROUND(E2311/L2311,2),0)</f>
        <v>75.040000000000006</v>
      </c>
      <c r="P2311" s="12" t="s">
        <v>8293</v>
      </c>
      <c r="Q2311" t="s">
        <v>8297</v>
      </c>
      <c r="R2311" s="9">
        <f t="shared" si="113"/>
        <v>40565.032511574071</v>
      </c>
      <c r="S2311" s="9">
        <f t="shared" si="114"/>
        <v>40580.032511574071</v>
      </c>
      <c r="T2311">
        <f t="shared" si="112"/>
        <v>2011</v>
      </c>
    </row>
    <row r="2312" spans="1:20" ht="43.5" x14ac:dyDescent="0.3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 s="11">
        <v>1362211140</v>
      </c>
      <c r="J2312">
        <v>1359421403</v>
      </c>
      <c r="K2312" t="b">
        <v>0</v>
      </c>
      <c r="L2312">
        <v>25</v>
      </c>
      <c r="M2312" t="b">
        <v>1</v>
      </c>
      <c r="N2312">
        <f>ROUND(E2312/D2312*100,0)</f>
        <v>263</v>
      </c>
      <c r="O2312">
        <f>IFERROR(ROUND(E2312/L2312,2),0)</f>
        <v>42</v>
      </c>
      <c r="P2312" s="12" t="s">
        <v>8293</v>
      </c>
      <c r="Q2312" t="s">
        <v>8297</v>
      </c>
      <c r="R2312" s="9">
        <f t="shared" si="113"/>
        <v>41303.044016203705</v>
      </c>
      <c r="S2312" s="9">
        <f t="shared" si="114"/>
        <v>41335.332638888889</v>
      </c>
      <c r="T2312">
        <f t="shared" si="112"/>
        <v>2013</v>
      </c>
    </row>
    <row r="2313" spans="1:20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1">
        <v>1362086700</v>
      </c>
      <c r="J2313">
        <v>1358180968</v>
      </c>
      <c r="K2313" t="b">
        <v>0</v>
      </c>
      <c r="L2313">
        <v>27</v>
      </c>
      <c r="M2313" t="b">
        <v>1</v>
      </c>
      <c r="N2313">
        <f>ROUND(E2313/D2313*100,0)</f>
        <v>105</v>
      </c>
      <c r="O2313">
        <f>IFERROR(ROUND(E2313/L2313,2),0)</f>
        <v>38.89</v>
      </c>
      <c r="P2313" s="12" t="s">
        <v>8293</v>
      </c>
      <c r="Q2313" t="s">
        <v>8297</v>
      </c>
      <c r="R2313" s="9">
        <f t="shared" si="113"/>
        <v>41288.68712962963</v>
      </c>
      <c r="S2313" s="9">
        <f t="shared" si="114"/>
        <v>41333.892361111109</v>
      </c>
      <c r="T2313">
        <f t="shared" si="112"/>
        <v>2013</v>
      </c>
    </row>
    <row r="2314" spans="1:20" ht="58" x14ac:dyDescent="0.35">
      <c r="A2314">
        <v>2873</v>
      </c>
      <c r="B2314" s="3" t="s">
        <v>2873</v>
      </c>
      <c r="C2314" s="3" t="s">
        <v>6983</v>
      </c>
      <c r="D2314" s="6">
        <v>2500</v>
      </c>
      <c r="E2314" s="8">
        <v>953</v>
      </c>
      <c r="F2314" t="s">
        <v>8220</v>
      </c>
      <c r="G2314" t="s">
        <v>8223</v>
      </c>
      <c r="H2314" t="s">
        <v>8245</v>
      </c>
      <c r="I2314" s="11">
        <v>1422473831</v>
      </c>
      <c r="J2314">
        <v>1419881831</v>
      </c>
      <c r="K2314" t="b">
        <v>0</v>
      </c>
      <c r="L2314">
        <v>8</v>
      </c>
      <c r="M2314" t="b">
        <v>0</v>
      </c>
      <c r="N2314">
        <f>ROUND(E2314/D2314*100,0)</f>
        <v>38</v>
      </c>
      <c r="O2314">
        <f>IFERROR(ROUND(E2314/L2314,2),0)</f>
        <v>119.13</v>
      </c>
      <c r="P2314" s="12" t="s">
        <v>8266</v>
      </c>
      <c r="Q2314" t="s">
        <v>8268</v>
      </c>
      <c r="R2314" s="9">
        <f t="shared" si="113"/>
        <v>42002.817488425921</v>
      </c>
      <c r="S2314" s="9">
        <f t="shared" si="114"/>
        <v>42032.817488425921</v>
      </c>
      <c r="T2314">
        <f t="shared" si="112"/>
        <v>2014</v>
      </c>
    </row>
    <row r="2315" spans="1:20" ht="43.5" x14ac:dyDescent="0.35">
      <c r="A2315">
        <v>3914</v>
      </c>
      <c r="B2315" s="3" t="s">
        <v>3911</v>
      </c>
      <c r="C2315" s="3" t="s">
        <v>8022</v>
      </c>
      <c r="D2315" s="6">
        <v>2500</v>
      </c>
      <c r="E2315" s="8">
        <v>909</v>
      </c>
      <c r="F2315" t="s">
        <v>8220</v>
      </c>
      <c r="G2315" t="s">
        <v>8224</v>
      </c>
      <c r="H2315" t="s">
        <v>8246</v>
      </c>
      <c r="I2315" s="11">
        <v>1431298740</v>
      </c>
      <c r="J2315">
        <v>1429558756</v>
      </c>
      <c r="K2315" t="b">
        <v>0</v>
      </c>
      <c r="L2315">
        <v>27</v>
      </c>
      <c r="M2315" t="b">
        <v>0</v>
      </c>
      <c r="N2315">
        <f>ROUND(E2315/D2315*100,0)</f>
        <v>36</v>
      </c>
      <c r="O2315">
        <f>IFERROR(ROUND(E2315/L2315,2),0)</f>
        <v>33.67</v>
      </c>
      <c r="P2315" s="12" t="s">
        <v>8266</v>
      </c>
      <c r="Q2315" t="s">
        <v>8268</v>
      </c>
      <c r="R2315" s="9">
        <f t="shared" si="113"/>
        <v>42114.818935185183</v>
      </c>
      <c r="S2315" s="9">
        <f t="shared" si="114"/>
        <v>42134.957638888889</v>
      </c>
      <c r="T2315">
        <f t="shared" si="112"/>
        <v>2015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>ROUND(E2316/D2316*100,0)</f>
        <v>105</v>
      </c>
      <c r="O2316">
        <f>IFERROR(ROUND(E2316/L2316,2),0)</f>
        <v>32.72</v>
      </c>
      <c r="P2316" s="12" t="s">
        <v>8293</v>
      </c>
      <c r="Q2316" t="s">
        <v>8294</v>
      </c>
      <c r="R2316" s="9">
        <f t="shared" si="113"/>
        <v>40977.948009259257</v>
      </c>
      <c r="S2316" s="9">
        <f t="shared" si="114"/>
        <v>41007.906342592592</v>
      </c>
      <c r="T2316">
        <f t="shared" si="112"/>
        <v>2012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>ROUND(E2317/D2317*100,0)</f>
        <v>105</v>
      </c>
      <c r="O2317">
        <f>IFERROR(ROUND(E2317/L2317,2),0)</f>
        <v>45.48</v>
      </c>
      <c r="P2317" s="12" t="s">
        <v>8266</v>
      </c>
      <c r="Q2317" t="s">
        <v>8268</v>
      </c>
      <c r="R2317" s="9">
        <f t="shared" si="113"/>
        <v>41969.199756944443</v>
      </c>
      <c r="S2317" s="9">
        <f t="shared" si="114"/>
        <v>42005.208333333328</v>
      </c>
      <c r="T2317">
        <f t="shared" si="112"/>
        <v>2014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>ROUND(E2318/D2318*100,0)</f>
        <v>139</v>
      </c>
      <c r="O2318">
        <f>IFERROR(ROUND(E2318/L2318,2),0)</f>
        <v>45.35</v>
      </c>
      <c r="P2318" s="12" t="s">
        <v>8266</v>
      </c>
      <c r="Q2318" t="s">
        <v>8268</v>
      </c>
      <c r="R2318" s="9">
        <f t="shared" si="113"/>
        <v>42219.180393518516</v>
      </c>
      <c r="S2318" s="9">
        <f t="shared" si="114"/>
        <v>42249.180393518516</v>
      </c>
      <c r="T2318">
        <f t="shared" si="112"/>
        <v>2015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>ROUND(E2319/D2319*100,0)</f>
        <v>104</v>
      </c>
      <c r="O2319">
        <f>IFERROR(ROUND(E2319/L2319,2),0)</f>
        <v>28.92</v>
      </c>
      <c r="P2319" s="12" t="s">
        <v>8290</v>
      </c>
      <c r="Q2319" t="s">
        <v>8291</v>
      </c>
      <c r="R2319" s="9">
        <f t="shared" si="113"/>
        <v>40821.183136574073</v>
      </c>
      <c r="S2319" s="9">
        <f t="shared" si="114"/>
        <v>40836.083333333336</v>
      </c>
      <c r="T2319">
        <f t="shared" si="112"/>
        <v>2011</v>
      </c>
    </row>
    <row r="2320" spans="1:20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1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>ROUND(E2320/D2320*100,0)</f>
        <v>104</v>
      </c>
      <c r="O2320">
        <f>IFERROR(ROUND(E2320/L2320,2),0)</f>
        <v>38.520000000000003</v>
      </c>
      <c r="P2320" s="12" t="s">
        <v>8293</v>
      </c>
      <c r="Q2320" t="s">
        <v>8297</v>
      </c>
      <c r="R2320" s="9">
        <f t="shared" si="113"/>
        <v>40636.673900462964</v>
      </c>
      <c r="S2320" s="9">
        <f t="shared" si="114"/>
        <v>40666.673900462964</v>
      </c>
      <c r="T2320">
        <f t="shared" si="112"/>
        <v>2011</v>
      </c>
    </row>
    <row r="2321" spans="1:20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>ROUND(E2321/D2321*100,0)</f>
        <v>104</v>
      </c>
      <c r="O2321">
        <f>IFERROR(ROUND(E2321/L2321,2),0)</f>
        <v>86.67</v>
      </c>
      <c r="P2321" s="12" t="s">
        <v>8293</v>
      </c>
      <c r="Q2321" t="s">
        <v>8297</v>
      </c>
      <c r="R2321" s="9">
        <f t="shared" si="113"/>
        <v>41443.643541666665</v>
      </c>
      <c r="S2321" s="9">
        <f t="shared" si="114"/>
        <v>41465.702777777777</v>
      </c>
      <c r="T2321">
        <f t="shared" si="112"/>
        <v>2013</v>
      </c>
    </row>
    <row r="2322" spans="1:20" ht="43.5" x14ac:dyDescent="0.35">
      <c r="A2322">
        <v>3851</v>
      </c>
      <c r="B2322" s="3" t="s">
        <v>3848</v>
      </c>
      <c r="C2322" s="3" t="s">
        <v>7960</v>
      </c>
      <c r="D2322" s="6">
        <v>2500</v>
      </c>
      <c r="E2322" s="8">
        <v>852</v>
      </c>
      <c r="F2322" t="s">
        <v>8220</v>
      </c>
      <c r="G2322" t="s">
        <v>8224</v>
      </c>
      <c r="H2322" t="s">
        <v>8246</v>
      </c>
      <c r="I2322" s="11">
        <v>1437129179</v>
      </c>
      <c r="J2322">
        <v>1434537179</v>
      </c>
      <c r="K2322" t="b">
        <v>1</v>
      </c>
      <c r="L2322">
        <v>24</v>
      </c>
      <c r="M2322" t="b">
        <v>0</v>
      </c>
      <c r="N2322">
        <f>ROUND(E2322/D2322*100,0)</f>
        <v>34</v>
      </c>
      <c r="O2322">
        <f>IFERROR(ROUND(E2322/L2322,2),0)</f>
        <v>35.5</v>
      </c>
      <c r="P2322" s="12" t="s">
        <v>8266</v>
      </c>
      <c r="Q2322" t="s">
        <v>8268</v>
      </c>
      <c r="R2322" s="9">
        <f t="shared" si="113"/>
        <v>42172.439571759256</v>
      </c>
      <c r="S2322" s="9">
        <f t="shared" si="114"/>
        <v>42202.439571759256</v>
      </c>
      <c r="T2322">
        <f t="shared" si="112"/>
        <v>2015</v>
      </c>
    </row>
    <row r="2323" spans="1:20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1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>ROUND(E2323/D2323*100,0)</f>
        <v>4</v>
      </c>
      <c r="O2323">
        <f>IFERROR(ROUND(E2323/L2323,2),0)</f>
        <v>61.18</v>
      </c>
      <c r="P2323" s="12" t="s">
        <v>8266</v>
      </c>
      <c r="Q2323" t="s">
        <v>8267</v>
      </c>
      <c r="R2323" s="9">
        <f t="shared" si="113"/>
        <v>42427.01807870371</v>
      </c>
      <c r="S2323" s="9">
        <f t="shared" si="114"/>
        <v>42456.976412037038</v>
      </c>
      <c r="T2323">
        <f t="shared" si="112"/>
        <v>2016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>ROUND(E2324/D2324*100,0)</f>
        <v>130</v>
      </c>
      <c r="O2324">
        <f>IFERROR(ROUND(E2324/L2324,2),0)</f>
        <v>28</v>
      </c>
      <c r="P2324" s="12" t="s">
        <v>8293</v>
      </c>
      <c r="Q2324" t="s">
        <v>8294</v>
      </c>
      <c r="R2324" s="9">
        <f t="shared" si="113"/>
        <v>41394.074467592596</v>
      </c>
      <c r="S2324" s="9">
        <f t="shared" si="114"/>
        <v>41425</v>
      </c>
      <c r="T2324">
        <f t="shared" ref="T2324:T2387" si="115">YEAR(R2324)</f>
        <v>2013</v>
      </c>
    </row>
    <row r="2325" spans="1:20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1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>ROUND(E2325/D2325*100,0)</f>
        <v>115</v>
      </c>
      <c r="O2325">
        <f>IFERROR(ROUND(E2325/L2325,2),0)</f>
        <v>32.340000000000003</v>
      </c>
      <c r="P2325" s="12" t="s">
        <v>8282</v>
      </c>
      <c r="Q2325" t="s">
        <v>8283</v>
      </c>
      <c r="R2325" s="9">
        <f t="shared" si="113"/>
        <v>42772.776076388895</v>
      </c>
      <c r="S2325" s="9">
        <f t="shared" si="114"/>
        <v>42805.561805555553</v>
      </c>
      <c r="T2325">
        <f t="shared" si="115"/>
        <v>2017</v>
      </c>
    </row>
    <row r="2326" spans="1:20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1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>ROUND(E2326/D2326*100,0)</f>
        <v>104</v>
      </c>
      <c r="O2326">
        <f>IFERROR(ROUND(E2326/L2326,2),0)</f>
        <v>38.33</v>
      </c>
      <c r="P2326" s="12" t="s">
        <v>8266</v>
      </c>
      <c r="Q2326" t="s">
        <v>8268</v>
      </c>
      <c r="R2326" s="9">
        <f t="shared" si="113"/>
        <v>41855.548101851848</v>
      </c>
      <c r="S2326" s="9">
        <f t="shared" si="114"/>
        <v>41876.207638888889</v>
      </c>
      <c r="T2326">
        <f t="shared" si="115"/>
        <v>2014</v>
      </c>
    </row>
    <row r="2327" spans="1:20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1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>ROUND(E2327/D2327*100,0)</f>
        <v>104</v>
      </c>
      <c r="O2327">
        <f>IFERROR(ROUND(E2327/L2327,2),0)</f>
        <v>43.13</v>
      </c>
      <c r="P2327" s="12" t="s">
        <v>8266</v>
      </c>
      <c r="Q2327" t="s">
        <v>8268</v>
      </c>
      <c r="R2327" s="9">
        <f t="shared" si="113"/>
        <v>42194.096157407403</v>
      </c>
      <c r="S2327" s="9">
        <f t="shared" si="114"/>
        <v>42216.373611111107</v>
      </c>
      <c r="T2327">
        <f t="shared" si="115"/>
        <v>2015</v>
      </c>
    </row>
    <row r="2328" spans="1:20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1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>ROUND(E2328/D2328*100,0)</f>
        <v>104</v>
      </c>
      <c r="O2328">
        <f>IFERROR(ROUND(E2328/L2328,2),0)</f>
        <v>36.96</v>
      </c>
      <c r="P2328" s="12" t="s">
        <v>8266</v>
      </c>
      <c r="Q2328" t="s">
        <v>8268</v>
      </c>
      <c r="R2328" s="9">
        <f t="shared" si="113"/>
        <v>42185.556157407409</v>
      </c>
      <c r="S2328" s="9">
        <f t="shared" si="114"/>
        <v>42208.772916666669</v>
      </c>
      <c r="T2328">
        <f t="shared" si="115"/>
        <v>2015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>ROUND(E2329/D2329*100,0)</f>
        <v>103</v>
      </c>
      <c r="O2329">
        <f>IFERROR(ROUND(E2329/L2329,2),0)</f>
        <v>28.66</v>
      </c>
      <c r="P2329" s="12" t="s">
        <v>8293</v>
      </c>
      <c r="Q2329" t="s">
        <v>8294</v>
      </c>
      <c r="R2329" s="9">
        <f t="shared" si="113"/>
        <v>41023.07471064815</v>
      </c>
      <c r="S2329" s="9">
        <f t="shared" si="114"/>
        <v>41053.07471064815</v>
      </c>
      <c r="T2329">
        <f t="shared" si="115"/>
        <v>2012</v>
      </c>
    </row>
    <row r="2330" spans="1:20" ht="43.5" x14ac:dyDescent="0.3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 s="11">
        <v>1410550484</v>
      </c>
      <c r="J2330">
        <v>1408995284</v>
      </c>
      <c r="K2330" t="b">
        <v>0</v>
      </c>
      <c r="L2330">
        <v>16</v>
      </c>
      <c r="M2330" t="b">
        <v>1</v>
      </c>
      <c r="N2330">
        <f>ROUND(E2330/D2330*100,0)</f>
        <v>129</v>
      </c>
      <c r="O2330">
        <f>IFERROR(ROUND(E2330/L2330,2),0)</f>
        <v>64.38</v>
      </c>
      <c r="P2330" s="12" t="s">
        <v>8266</v>
      </c>
      <c r="Q2330" t="s">
        <v>8268</v>
      </c>
      <c r="R2330" s="9">
        <f t="shared" si="113"/>
        <v>41876.815787037034</v>
      </c>
      <c r="S2330" s="9">
        <f t="shared" si="114"/>
        <v>41894.815787037034</v>
      </c>
      <c r="T2330">
        <f t="shared" si="115"/>
        <v>2014</v>
      </c>
    </row>
    <row r="2331" spans="1:20" ht="43.5" x14ac:dyDescent="0.3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 s="11">
        <v>1336866863</v>
      </c>
      <c r="J2331">
        <v>1335570863</v>
      </c>
      <c r="K2331" t="b">
        <v>0</v>
      </c>
      <c r="L2331">
        <v>14</v>
      </c>
      <c r="M2331" t="b">
        <v>1</v>
      </c>
      <c r="N2331">
        <f>ROUND(E2331/D2331*100,0)</f>
        <v>103</v>
      </c>
      <c r="O2331">
        <f>IFERROR(ROUND(E2331/L2331,2),0)</f>
        <v>73.569999999999993</v>
      </c>
      <c r="P2331" s="12" t="s">
        <v>8293</v>
      </c>
      <c r="Q2331" t="s">
        <v>8297</v>
      </c>
      <c r="R2331" s="9">
        <f t="shared" si="113"/>
        <v>41026.996099537035</v>
      </c>
      <c r="S2331" s="9">
        <f t="shared" si="114"/>
        <v>41041.996099537035</v>
      </c>
      <c r="T2331">
        <f t="shared" si="115"/>
        <v>2012</v>
      </c>
    </row>
    <row r="2332" spans="1:20" ht="58" x14ac:dyDescent="0.3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 s="11">
        <v>1278302400</v>
      </c>
      <c r="J2332">
        <v>1273961999</v>
      </c>
      <c r="K2332" t="b">
        <v>0</v>
      </c>
      <c r="L2332">
        <v>23</v>
      </c>
      <c r="M2332" t="b">
        <v>1</v>
      </c>
      <c r="N2332">
        <f>ROUND(E2332/D2332*100,0)</f>
        <v>103</v>
      </c>
      <c r="O2332">
        <f>IFERROR(ROUND(E2332/L2332,2),0)</f>
        <v>44.61</v>
      </c>
      <c r="P2332" s="12" t="s">
        <v>8293</v>
      </c>
      <c r="Q2332" t="s">
        <v>8303</v>
      </c>
      <c r="R2332" s="9">
        <f t="shared" si="113"/>
        <v>40313.930543981485</v>
      </c>
      <c r="S2332" s="9">
        <f t="shared" si="114"/>
        <v>40364.166666666664</v>
      </c>
      <c r="T2332">
        <f t="shared" si="115"/>
        <v>2010</v>
      </c>
    </row>
    <row r="2333" spans="1:20" ht="29" x14ac:dyDescent="0.35">
      <c r="A2333">
        <v>598</v>
      </c>
      <c r="B2333" s="3" t="s">
        <v>599</v>
      </c>
      <c r="C2333" s="3" t="s">
        <v>4708</v>
      </c>
      <c r="D2333" s="6">
        <v>2500</v>
      </c>
      <c r="E2333" s="8">
        <v>850</v>
      </c>
      <c r="F2333" t="s">
        <v>8220</v>
      </c>
      <c r="G2333" t="s">
        <v>8223</v>
      </c>
      <c r="H2333" t="s">
        <v>8245</v>
      </c>
      <c r="I2333" s="11">
        <v>1417737781</v>
      </c>
      <c r="J2333">
        <v>1415145781</v>
      </c>
      <c r="K2333" t="b">
        <v>0</v>
      </c>
      <c r="L2333">
        <v>7</v>
      </c>
      <c r="M2333" t="b">
        <v>0</v>
      </c>
      <c r="N2333">
        <f>ROUND(E2333/D2333*100,0)</f>
        <v>34</v>
      </c>
      <c r="O2333">
        <f>IFERROR(ROUND(E2333/L2333,2),0)</f>
        <v>121.43</v>
      </c>
      <c r="P2333" s="12" t="s">
        <v>8277</v>
      </c>
      <c r="Q2333" t="s">
        <v>8307</v>
      </c>
      <c r="R2333" s="9">
        <f t="shared" si="113"/>
        <v>41948.00209490741</v>
      </c>
      <c r="S2333" s="9">
        <f t="shared" si="114"/>
        <v>41978.00209490741</v>
      </c>
      <c r="T2333">
        <f t="shared" si="115"/>
        <v>2014</v>
      </c>
    </row>
    <row r="2334" spans="1:20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1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>ROUND(E2334/D2334*100,0)</f>
        <v>1</v>
      </c>
      <c r="O2334">
        <f>IFERROR(ROUND(E2334/L2334,2),0)</f>
        <v>342</v>
      </c>
      <c r="P2334" s="12" t="s">
        <v>8277</v>
      </c>
      <c r="Q2334" t="s">
        <v>8307</v>
      </c>
      <c r="R2334" s="9">
        <f t="shared" si="113"/>
        <v>42528.626620370371</v>
      </c>
      <c r="S2334" s="9">
        <f t="shared" si="114"/>
        <v>42573.626620370371</v>
      </c>
      <c r="T2334">
        <f t="shared" si="115"/>
        <v>2016</v>
      </c>
    </row>
    <row r="2335" spans="1:20" ht="43.5" x14ac:dyDescent="0.3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 s="11">
        <v>1425185940</v>
      </c>
      <c r="J2335">
        <v>1421900022</v>
      </c>
      <c r="K2335" t="b">
        <v>0</v>
      </c>
      <c r="L2335">
        <v>27</v>
      </c>
      <c r="M2335" t="b">
        <v>1</v>
      </c>
      <c r="N2335">
        <f>ROUND(E2335/D2335*100,0)</f>
        <v>114</v>
      </c>
      <c r="O2335">
        <f>IFERROR(ROUND(E2335/L2335,2),0)</f>
        <v>37.96</v>
      </c>
      <c r="P2335" s="12" t="s">
        <v>8266</v>
      </c>
      <c r="Q2335" t="s">
        <v>8268</v>
      </c>
      <c r="R2335" s="9">
        <f t="shared" si="113"/>
        <v>42026.176180555558</v>
      </c>
      <c r="S2335" s="9">
        <f t="shared" si="114"/>
        <v>42064.207638888889</v>
      </c>
      <c r="T2335">
        <f t="shared" si="115"/>
        <v>2015</v>
      </c>
    </row>
    <row r="2336" spans="1:20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1">
        <v>1395023719</v>
      </c>
      <c r="J2336">
        <v>1391571319</v>
      </c>
      <c r="K2336" t="b">
        <v>0</v>
      </c>
      <c r="L2336">
        <v>10</v>
      </c>
      <c r="M2336" t="b">
        <v>1</v>
      </c>
      <c r="N2336">
        <f>ROUND(E2336/D2336*100,0)</f>
        <v>103</v>
      </c>
      <c r="O2336">
        <f>IFERROR(ROUND(E2336/L2336,2),0)</f>
        <v>102.5</v>
      </c>
      <c r="P2336" s="12" t="s">
        <v>8293</v>
      </c>
      <c r="Q2336" t="s">
        <v>8297</v>
      </c>
      <c r="R2336" s="9">
        <f t="shared" si="113"/>
        <v>41675.149525462963</v>
      </c>
      <c r="S2336" s="9">
        <f t="shared" si="114"/>
        <v>41715.107858796298</v>
      </c>
      <c r="T2336">
        <f t="shared" si="115"/>
        <v>2014</v>
      </c>
    </row>
    <row r="2337" spans="1:20" ht="58" x14ac:dyDescent="0.35">
      <c r="A2337">
        <v>3898</v>
      </c>
      <c r="B2337" s="3" t="s">
        <v>3895</v>
      </c>
      <c r="C2337" s="3" t="s">
        <v>8006</v>
      </c>
      <c r="D2337" s="6">
        <v>2500</v>
      </c>
      <c r="E2337" s="8">
        <v>814</v>
      </c>
      <c r="F2337" t="s">
        <v>8220</v>
      </c>
      <c r="G2337" t="s">
        <v>8224</v>
      </c>
      <c r="H2337" t="s">
        <v>8246</v>
      </c>
      <c r="I2337" s="11">
        <v>1439827200</v>
      </c>
      <c r="J2337">
        <v>1436355270</v>
      </c>
      <c r="K2337" t="b">
        <v>0</v>
      </c>
      <c r="L2337">
        <v>16</v>
      </c>
      <c r="M2337" t="b">
        <v>0</v>
      </c>
      <c r="N2337">
        <f>ROUND(E2337/D2337*100,0)</f>
        <v>33</v>
      </c>
      <c r="O2337">
        <f>IFERROR(ROUND(E2337/L2337,2),0)</f>
        <v>50.88</v>
      </c>
      <c r="P2337" s="12" t="s">
        <v>8266</v>
      </c>
      <c r="Q2337" t="s">
        <v>8268</v>
      </c>
      <c r="R2337" s="9">
        <f t="shared" si="113"/>
        <v>42193.482291666667</v>
      </c>
      <c r="S2337" s="9">
        <f t="shared" si="114"/>
        <v>42233.666666666672</v>
      </c>
      <c r="T2337">
        <f t="shared" si="115"/>
        <v>2015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>ROUND(E2338/D2338*100,0)</f>
        <v>102</v>
      </c>
      <c r="O2338">
        <f>IFERROR(ROUND(E2338/L2338,2),0)</f>
        <v>48.62</v>
      </c>
      <c r="P2338" s="12" t="s">
        <v>8293</v>
      </c>
      <c r="Q2338" t="s">
        <v>8295</v>
      </c>
      <c r="R2338" s="9">
        <f t="shared" si="113"/>
        <v>42119.822476851856</v>
      </c>
      <c r="S2338" s="9">
        <f t="shared" si="114"/>
        <v>42142.208333333328</v>
      </c>
      <c r="T2338">
        <f t="shared" si="115"/>
        <v>2015</v>
      </c>
    </row>
    <row r="2339" spans="1:20" ht="43.5" x14ac:dyDescent="0.3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 s="11">
        <v>1441358873</v>
      </c>
      <c r="J2339">
        <v>1438939673</v>
      </c>
      <c r="K2339" t="b">
        <v>0</v>
      </c>
      <c r="L2339">
        <v>42</v>
      </c>
      <c r="M2339" t="b">
        <v>1</v>
      </c>
      <c r="N2339">
        <f>ROUND(E2339/D2339*100,0)</f>
        <v>102</v>
      </c>
      <c r="O2339">
        <f>IFERROR(ROUND(E2339/L2339,2),0)</f>
        <v>24.29</v>
      </c>
      <c r="P2339" s="12" t="s">
        <v>8266</v>
      </c>
      <c r="Q2339" t="s">
        <v>8268</v>
      </c>
      <c r="R2339" s="9">
        <f t="shared" si="113"/>
        <v>42223.394363425927</v>
      </c>
      <c r="S2339" s="9">
        <f t="shared" si="114"/>
        <v>42251.394363425927</v>
      </c>
      <c r="T2339">
        <f t="shared" si="115"/>
        <v>2015</v>
      </c>
    </row>
    <row r="2340" spans="1:20" ht="43.5" x14ac:dyDescent="0.35">
      <c r="A2340">
        <v>203</v>
      </c>
      <c r="B2340" s="3" t="s">
        <v>205</v>
      </c>
      <c r="C2340" s="3" t="s">
        <v>4313</v>
      </c>
      <c r="D2340" s="6">
        <v>2500</v>
      </c>
      <c r="E2340" s="8">
        <v>746</v>
      </c>
      <c r="F2340" t="s">
        <v>8220</v>
      </c>
      <c r="G2340" t="s">
        <v>8224</v>
      </c>
      <c r="H2340" t="s">
        <v>8246</v>
      </c>
      <c r="I2340" s="11">
        <v>1422562864</v>
      </c>
      <c r="J2340">
        <v>1417378864</v>
      </c>
      <c r="K2340" t="b">
        <v>0</v>
      </c>
      <c r="L2340">
        <v>8</v>
      </c>
      <c r="M2340" t="b">
        <v>0</v>
      </c>
      <c r="N2340">
        <f>ROUND(E2340/D2340*100,0)</f>
        <v>30</v>
      </c>
      <c r="O2340">
        <f>IFERROR(ROUND(E2340/L2340,2),0)</f>
        <v>93.25</v>
      </c>
      <c r="P2340" s="12" t="s">
        <v>8290</v>
      </c>
      <c r="Q2340" t="s">
        <v>8292</v>
      </c>
      <c r="R2340" s="9">
        <f t="shared" si="113"/>
        <v>41973.847962962958</v>
      </c>
      <c r="S2340" s="9">
        <f t="shared" si="114"/>
        <v>42033.847962962958</v>
      </c>
      <c r="T2340">
        <f t="shared" si="115"/>
        <v>2014</v>
      </c>
    </row>
    <row r="2341" spans="1:20" ht="43.5" x14ac:dyDescent="0.35">
      <c r="A2341">
        <v>2742</v>
      </c>
      <c r="B2341" s="3" t="s">
        <v>2742</v>
      </c>
      <c r="C2341" s="3" t="s">
        <v>6852</v>
      </c>
      <c r="D2341" s="6">
        <v>2500</v>
      </c>
      <c r="E2341" s="8">
        <v>731</v>
      </c>
      <c r="F2341" t="s">
        <v>8220</v>
      </c>
      <c r="G2341" t="s">
        <v>8223</v>
      </c>
      <c r="H2341" t="s">
        <v>8245</v>
      </c>
      <c r="I2341" s="11">
        <v>1337102187</v>
      </c>
      <c r="J2341">
        <v>1335892587</v>
      </c>
      <c r="K2341" t="b">
        <v>0</v>
      </c>
      <c r="L2341">
        <v>18</v>
      </c>
      <c r="M2341" t="b">
        <v>0</v>
      </c>
      <c r="N2341">
        <f>ROUND(E2341/D2341*100,0)</f>
        <v>29</v>
      </c>
      <c r="O2341">
        <f>IFERROR(ROUND(E2341/L2341,2),0)</f>
        <v>40.61</v>
      </c>
      <c r="P2341" s="12" t="s">
        <v>8280</v>
      </c>
      <c r="Q2341" t="s">
        <v>8321</v>
      </c>
      <c r="R2341" s="9">
        <f t="shared" si="113"/>
        <v>41030.719756944447</v>
      </c>
      <c r="S2341" s="9">
        <f t="shared" si="114"/>
        <v>41044.719756944447</v>
      </c>
      <c r="T2341">
        <f t="shared" si="115"/>
        <v>2012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>ROUND(E2342/D2342*100,0)</f>
        <v>102</v>
      </c>
      <c r="O2342">
        <f>IFERROR(ROUND(E2342/L2342,2),0)</f>
        <v>42.33</v>
      </c>
      <c r="P2342" s="12" t="s">
        <v>8293</v>
      </c>
      <c r="Q2342" t="s">
        <v>8295</v>
      </c>
      <c r="R2342" s="9">
        <f t="shared" si="113"/>
        <v>40946.882245370369</v>
      </c>
      <c r="S2342" s="9">
        <f t="shared" si="114"/>
        <v>41006.166666666664</v>
      </c>
      <c r="T2342">
        <f t="shared" si="115"/>
        <v>2012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>ROUND(E2343/D2343*100,0)</f>
        <v>102</v>
      </c>
      <c r="O2343">
        <f>IFERROR(ROUND(E2343/L2343,2),0)</f>
        <v>39.04</v>
      </c>
      <c r="P2343" s="12" t="s">
        <v>8293</v>
      </c>
      <c r="Q2343" t="s">
        <v>8297</v>
      </c>
      <c r="R2343" s="9">
        <f t="shared" si="113"/>
        <v>41082.069467592592</v>
      </c>
      <c r="S2343" s="9">
        <f t="shared" si="114"/>
        <v>41112.069467592592</v>
      </c>
      <c r="T2343">
        <f t="shared" si="115"/>
        <v>2012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>ROUND(E2344/D2344*100,0)</f>
        <v>102</v>
      </c>
      <c r="O2344">
        <f>IFERROR(ROUND(E2344/L2344,2),0)</f>
        <v>53.42</v>
      </c>
      <c r="P2344" s="12" t="s">
        <v>8293</v>
      </c>
      <c r="Q2344" t="s">
        <v>8295</v>
      </c>
      <c r="R2344" s="9">
        <f t="shared" si="113"/>
        <v>42205.718888888892</v>
      </c>
      <c r="S2344" s="9">
        <f t="shared" si="114"/>
        <v>42235.718888888892</v>
      </c>
      <c r="T2344">
        <f t="shared" si="115"/>
        <v>2015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>ROUND(E2345/D2345*100,0)</f>
        <v>101</v>
      </c>
      <c r="O2345">
        <f>IFERROR(ROUND(E2345/L2345,2),0)</f>
        <v>168.5</v>
      </c>
      <c r="P2345" s="12" t="s">
        <v>8282</v>
      </c>
      <c r="Q2345" t="s">
        <v>8283</v>
      </c>
      <c r="R2345" s="9">
        <f t="shared" si="113"/>
        <v>42515.866446759261</v>
      </c>
      <c r="S2345" s="9">
        <f t="shared" si="114"/>
        <v>42530.866446759261</v>
      </c>
      <c r="T2345">
        <f t="shared" si="115"/>
        <v>2016</v>
      </c>
    </row>
    <row r="2346" spans="1:20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1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>ROUND(E2346/D2346*100,0)</f>
        <v>202</v>
      </c>
      <c r="O2346">
        <f>IFERROR(ROUND(E2346/L2346,2),0)</f>
        <v>59.41</v>
      </c>
      <c r="P2346" s="12" t="s">
        <v>8266</v>
      </c>
      <c r="Q2346" t="s">
        <v>8268</v>
      </c>
      <c r="R2346" s="9">
        <f t="shared" si="113"/>
        <v>42220.79487268519</v>
      </c>
      <c r="S2346" s="9">
        <f t="shared" si="114"/>
        <v>42246</v>
      </c>
      <c r="T2346">
        <f t="shared" si="115"/>
        <v>2015</v>
      </c>
    </row>
    <row r="2347" spans="1:20" ht="43.5" x14ac:dyDescent="0.35">
      <c r="A2347">
        <v>962</v>
      </c>
      <c r="B2347" s="3" t="s">
        <v>963</v>
      </c>
      <c r="C2347" s="3" t="s">
        <v>5072</v>
      </c>
      <c r="D2347" s="6">
        <v>2500</v>
      </c>
      <c r="E2347" s="8">
        <v>712</v>
      </c>
      <c r="F2347" t="s">
        <v>8220</v>
      </c>
      <c r="G2347" t="s">
        <v>8223</v>
      </c>
      <c r="H2347" t="s">
        <v>8245</v>
      </c>
      <c r="I2347" s="11">
        <v>1455210353</v>
      </c>
      <c r="J2347">
        <v>1451927153</v>
      </c>
      <c r="K2347" t="b">
        <v>0</v>
      </c>
      <c r="L2347">
        <v>37</v>
      </c>
      <c r="M2347" t="b">
        <v>0</v>
      </c>
      <c r="N2347">
        <f>ROUND(E2347/D2347*100,0)</f>
        <v>28</v>
      </c>
      <c r="O2347">
        <f>IFERROR(ROUND(E2347/L2347,2),0)</f>
        <v>19.239999999999998</v>
      </c>
      <c r="P2347" s="12" t="s">
        <v>8277</v>
      </c>
      <c r="Q2347" t="s">
        <v>8279</v>
      </c>
      <c r="R2347" s="9">
        <f t="shared" si="113"/>
        <v>42373.712418981479</v>
      </c>
      <c r="S2347" s="9">
        <f t="shared" si="114"/>
        <v>42411.712418981479</v>
      </c>
      <c r="T2347">
        <f t="shared" si="115"/>
        <v>2016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>ROUND(E2348/D2348*100,0)</f>
        <v>101</v>
      </c>
      <c r="O2348">
        <f>IFERROR(ROUND(E2348/L2348,2),0)</f>
        <v>52.95</v>
      </c>
      <c r="P2348" s="12" t="s">
        <v>8293</v>
      </c>
      <c r="Q2348" t="s">
        <v>8297</v>
      </c>
      <c r="R2348" s="9">
        <f t="shared" si="113"/>
        <v>40948.042233796295</v>
      </c>
      <c r="S2348" s="9">
        <f t="shared" si="114"/>
        <v>40982.165972222225</v>
      </c>
      <c r="T2348">
        <f t="shared" si="115"/>
        <v>2012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>ROUND(E2349/D2349*100,0)</f>
        <v>101</v>
      </c>
      <c r="O2349">
        <f>IFERROR(ROUND(E2349/L2349,2),0)</f>
        <v>37.22</v>
      </c>
      <c r="P2349" s="12" t="s">
        <v>8266</v>
      </c>
      <c r="Q2349" t="s">
        <v>8267</v>
      </c>
      <c r="R2349" s="9">
        <f t="shared" si="113"/>
        <v>42373.252280092594</v>
      </c>
      <c r="S2349" s="9">
        <f t="shared" si="114"/>
        <v>42433.252280092594</v>
      </c>
      <c r="T2349">
        <f t="shared" si="115"/>
        <v>2016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>ROUND(E2350/D2350*100,0)</f>
        <v>101</v>
      </c>
      <c r="O2350">
        <f>IFERROR(ROUND(E2350/L2350,2),0)</f>
        <v>59.12</v>
      </c>
      <c r="P2350" s="12" t="s">
        <v>8266</v>
      </c>
      <c r="Q2350" t="s">
        <v>8268</v>
      </c>
      <c r="R2350" s="9">
        <f t="shared" si="113"/>
        <v>42236.623252314821</v>
      </c>
      <c r="S2350" s="9">
        <f t="shared" si="114"/>
        <v>42282.666666666672</v>
      </c>
      <c r="T2350">
        <f t="shared" si="115"/>
        <v>2015</v>
      </c>
    </row>
    <row r="2351" spans="1:20" ht="43.5" x14ac:dyDescent="0.35">
      <c r="A2351">
        <v>2920</v>
      </c>
      <c r="B2351" s="3" t="s">
        <v>2920</v>
      </c>
      <c r="C2351" s="3" t="s">
        <v>7030</v>
      </c>
      <c r="D2351" s="6">
        <v>2500</v>
      </c>
      <c r="E2351" s="8">
        <v>671</v>
      </c>
      <c r="F2351" t="s">
        <v>8220</v>
      </c>
      <c r="G2351" t="s">
        <v>8228</v>
      </c>
      <c r="H2351" t="s">
        <v>8250</v>
      </c>
      <c r="I2351" s="11">
        <v>1427306470</v>
      </c>
      <c r="J2351">
        <v>1424718070</v>
      </c>
      <c r="K2351" t="b">
        <v>0</v>
      </c>
      <c r="L2351">
        <v>13</v>
      </c>
      <c r="M2351" t="b">
        <v>0</v>
      </c>
      <c r="N2351">
        <f>ROUND(E2351/D2351*100,0)</f>
        <v>27</v>
      </c>
      <c r="O2351">
        <f>IFERROR(ROUND(E2351/L2351,2),0)</f>
        <v>51.62</v>
      </c>
      <c r="P2351" s="12" t="s">
        <v>8266</v>
      </c>
      <c r="Q2351" t="s">
        <v>8268</v>
      </c>
      <c r="R2351" s="9">
        <f t="shared" si="113"/>
        <v>42058.792476851857</v>
      </c>
      <c r="S2351" s="9">
        <f t="shared" si="114"/>
        <v>42088.750810185185</v>
      </c>
      <c r="T2351">
        <f t="shared" si="115"/>
        <v>2015</v>
      </c>
    </row>
    <row r="2352" spans="1:20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1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>ROUND(E2352/D2352*100,0)</f>
        <v>1254</v>
      </c>
      <c r="O2352">
        <f>IFERROR(ROUND(E2352/L2352,2),0)</f>
        <v>27.86</v>
      </c>
      <c r="P2352" s="12" t="s">
        <v>8293</v>
      </c>
      <c r="Q2352" t="s">
        <v>8303</v>
      </c>
      <c r="R2352" s="9">
        <f t="shared" si="113"/>
        <v>42459.693865740745</v>
      </c>
      <c r="S2352" s="9">
        <f t="shared" si="114"/>
        <v>42490.915972222225</v>
      </c>
      <c r="T2352">
        <f t="shared" si="115"/>
        <v>2016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1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>ROUND(E2353/D2353*100,0)</f>
        <v>100</v>
      </c>
      <c r="O2353">
        <f>IFERROR(ROUND(E2353/L2353,2),0)</f>
        <v>45.59</v>
      </c>
      <c r="P2353" s="12" t="s">
        <v>8266</v>
      </c>
      <c r="Q2353" t="s">
        <v>8267</v>
      </c>
      <c r="R2353" s="9">
        <f t="shared" si="113"/>
        <v>42390.838738425926</v>
      </c>
      <c r="S2353" s="9">
        <f t="shared" si="114"/>
        <v>42420.838738425926</v>
      </c>
      <c r="T2353">
        <f t="shared" si="115"/>
        <v>2016</v>
      </c>
    </row>
    <row r="2354" spans="1:20" ht="58" x14ac:dyDescent="0.35">
      <c r="A2354">
        <v>1998</v>
      </c>
      <c r="B2354" s="3" t="s">
        <v>1999</v>
      </c>
      <c r="C2354" s="3" t="s">
        <v>6108</v>
      </c>
      <c r="D2354" s="6">
        <v>2500</v>
      </c>
      <c r="E2354" s="8">
        <v>655</v>
      </c>
      <c r="F2354" t="s">
        <v>8220</v>
      </c>
      <c r="G2354" t="s">
        <v>8223</v>
      </c>
      <c r="H2354" t="s">
        <v>8245</v>
      </c>
      <c r="I2354" s="11">
        <v>1406861438</v>
      </c>
      <c r="J2354">
        <v>1402973438</v>
      </c>
      <c r="K2354" t="b">
        <v>0</v>
      </c>
      <c r="L2354">
        <v>3</v>
      </c>
      <c r="M2354" t="b">
        <v>0</v>
      </c>
      <c r="N2354">
        <f>ROUND(E2354/D2354*100,0)</f>
        <v>26</v>
      </c>
      <c r="O2354">
        <f>IFERROR(ROUND(E2354/L2354,2),0)</f>
        <v>218.33</v>
      </c>
      <c r="P2354" s="12" t="s">
        <v>8282</v>
      </c>
      <c r="Q2354" t="s">
        <v>8318</v>
      </c>
      <c r="R2354" s="9">
        <f t="shared" si="113"/>
        <v>41807.118495370371</v>
      </c>
      <c r="S2354" s="9">
        <f t="shared" si="114"/>
        <v>41852.118495370371</v>
      </c>
      <c r="T2354">
        <f t="shared" si="115"/>
        <v>2014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>ROUND(E2355/D2355*100,0)</f>
        <v>100</v>
      </c>
      <c r="O2355">
        <f>IFERROR(ROUND(E2355/L2355,2),0)</f>
        <v>35.770000000000003</v>
      </c>
      <c r="P2355" s="12" t="s">
        <v>8293</v>
      </c>
      <c r="Q2355" t="s">
        <v>8297</v>
      </c>
      <c r="R2355" s="9">
        <f t="shared" si="113"/>
        <v>40788.786539351851</v>
      </c>
      <c r="S2355" s="9">
        <f t="shared" si="114"/>
        <v>40817.125</v>
      </c>
      <c r="T2355">
        <f t="shared" si="115"/>
        <v>2011</v>
      </c>
    </row>
    <row r="2356" spans="1:20" ht="43.5" x14ac:dyDescent="0.3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 s="11">
        <v>1391706084</v>
      </c>
      <c r="J2356">
        <v>1389891684</v>
      </c>
      <c r="K2356" t="b">
        <v>0</v>
      </c>
      <c r="L2356">
        <v>19</v>
      </c>
      <c r="M2356" t="b">
        <v>1</v>
      </c>
      <c r="N2356">
        <f>ROUND(E2356/D2356*100,0)</f>
        <v>133</v>
      </c>
      <c r="O2356">
        <f>IFERROR(ROUND(E2356/L2356,2),0)</f>
        <v>52.68</v>
      </c>
      <c r="P2356" s="12" t="s">
        <v>8293</v>
      </c>
      <c r="Q2356" t="s">
        <v>8297</v>
      </c>
      <c r="R2356" s="9">
        <f t="shared" si="113"/>
        <v>41655.709305555552</v>
      </c>
      <c r="S2356" s="9">
        <f t="shared" si="114"/>
        <v>41676.709305555552</v>
      </c>
      <c r="T2356">
        <f t="shared" si="115"/>
        <v>2014</v>
      </c>
    </row>
    <row r="2357" spans="1:20" x14ac:dyDescent="0.3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 s="11">
        <v>1370390432</v>
      </c>
      <c r="J2357">
        <v>1368576032</v>
      </c>
      <c r="K2357" t="b">
        <v>0</v>
      </c>
      <c r="L2357">
        <v>27</v>
      </c>
      <c r="M2357" t="b">
        <v>1</v>
      </c>
      <c r="N2357">
        <f>ROUND(E2357/D2357*100,0)</f>
        <v>125</v>
      </c>
      <c r="O2357">
        <f>IFERROR(ROUND(E2357/L2357,2),0)</f>
        <v>37.07</v>
      </c>
      <c r="P2357" s="12" t="s">
        <v>8293</v>
      </c>
      <c r="Q2357" t="s">
        <v>8297</v>
      </c>
      <c r="R2357" s="9">
        <f t="shared" si="113"/>
        <v>41409.00037037037</v>
      </c>
      <c r="S2357" s="9">
        <f t="shared" si="114"/>
        <v>41430.00037037037</v>
      </c>
      <c r="T2357">
        <f t="shared" si="115"/>
        <v>2013</v>
      </c>
    </row>
    <row r="2358" spans="1:20" ht="43.5" x14ac:dyDescent="0.3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1">
        <v>1452387096</v>
      </c>
      <c r="J2358">
        <v>1447203096</v>
      </c>
      <c r="K2358" t="b">
        <v>0</v>
      </c>
      <c r="L2358">
        <v>11</v>
      </c>
      <c r="M2358" t="b">
        <v>1</v>
      </c>
      <c r="N2358">
        <f>ROUND(E2358/D2358*100,0)</f>
        <v>125</v>
      </c>
      <c r="O2358">
        <f>IFERROR(ROUND(E2358/L2358,2),0)</f>
        <v>91</v>
      </c>
      <c r="P2358" s="12" t="s">
        <v>8277</v>
      </c>
      <c r="Q2358" t="s">
        <v>8305</v>
      </c>
      <c r="R2358" s="9">
        <f t="shared" si="113"/>
        <v>42319.035833333335</v>
      </c>
      <c r="S2358" s="9">
        <f t="shared" si="114"/>
        <v>42379.035833333335</v>
      </c>
      <c r="T2358">
        <f t="shared" si="115"/>
        <v>2015</v>
      </c>
    </row>
    <row r="2359" spans="1:20" ht="43.5" x14ac:dyDescent="0.3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1">
        <v>1340733600</v>
      </c>
      <c r="J2359">
        <v>1339098689</v>
      </c>
      <c r="K2359" t="b">
        <v>0</v>
      </c>
      <c r="L2359">
        <v>25</v>
      </c>
      <c r="M2359" t="b">
        <v>1</v>
      </c>
      <c r="N2359">
        <f>ROUND(E2359/D2359*100,0)</f>
        <v>100</v>
      </c>
      <c r="O2359">
        <f>IFERROR(ROUND(E2359/L2359,2),0)</f>
        <v>40.04</v>
      </c>
      <c r="P2359" s="12" t="s">
        <v>8293</v>
      </c>
      <c r="Q2359" t="s">
        <v>8297</v>
      </c>
      <c r="R2359" s="9">
        <f t="shared" si="113"/>
        <v>41067.827418981484</v>
      </c>
      <c r="S2359" s="9">
        <f t="shared" si="114"/>
        <v>41086.75</v>
      </c>
      <c r="T2359">
        <f t="shared" si="115"/>
        <v>2012</v>
      </c>
    </row>
    <row r="2360" spans="1:20" ht="58" x14ac:dyDescent="0.3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 s="11">
        <v>1312224383</v>
      </c>
      <c r="J2360">
        <v>1308336383</v>
      </c>
      <c r="K2360" t="b">
        <v>0</v>
      </c>
      <c r="L2360">
        <v>25</v>
      </c>
      <c r="M2360" t="b">
        <v>1</v>
      </c>
      <c r="N2360">
        <f>ROUND(E2360/D2360*100,0)</f>
        <v>100</v>
      </c>
      <c r="O2360">
        <f>IFERROR(ROUND(E2360/L2360,2),0)</f>
        <v>40.04</v>
      </c>
      <c r="P2360" s="12" t="s">
        <v>8293</v>
      </c>
      <c r="Q2360" t="s">
        <v>8294</v>
      </c>
      <c r="R2360" s="9">
        <f t="shared" si="113"/>
        <v>40711.782210648147</v>
      </c>
      <c r="S2360" s="9">
        <f t="shared" si="114"/>
        <v>40756.782210648147</v>
      </c>
      <c r="T2360">
        <f t="shared" si="115"/>
        <v>2011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>ROUND(E2361/D2361*100,0)</f>
        <v>100</v>
      </c>
      <c r="O2361">
        <f>IFERROR(ROUND(E2361/L2361,2),0)</f>
        <v>47.67</v>
      </c>
      <c r="P2361" s="12" t="s">
        <v>8266</v>
      </c>
      <c r="Q2361" t="s">
        <v>8268</v>
      </c>
      <c r="R2361" s="9">
        <f t="shared" si="113"/>
        <v>41877.221886574072</v>
      </c>
      <c r="S2361" s="9">
        <f t="shared" si="114"/>
        <v>41910.140972222223</v>
      </c>
      <c r="T2361">
        <f t="shared" si="115"/>
        <v>2014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>ROUND(E2362/D2362*100,0)</f>
        <v>100</v>
      </c>
      <c r="O2362">
        <f>IFERROR(ROUND(E2362/L2362,2),0)</f>
        <v>50</v>
      </c>
      <c r="P2362" s="12" t="s">
        <v>8266</v>
      </c>
      <c r="Q2362" t="s">
        <v>8268</v>
      </c>
      <c r="R2362" s="9">
        <f t="shared" si="113"/>
        <v>42207.259918981479</v>
      </c>
      <c r="S2362" s="9">
        <f t="shared" si="114"/>
        <v>42236.958333333328</v>
      </c>
      <c r="T2362">
        <f t="shared" si="115"/>
        <v>2015</v>
      </c>
    </row>
    <row r="2363" spans="1:20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1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>ROUND(E2363/D2363*100,0)</f>
        <v>100</v>
      </c>
      <c r="O2363">
        <f>IFERROR(ROUND(E2363/L2363,2),0)</f>
        <v>71.430000000000007</v>
      </c>
      <c r="P2363" s="12" t="s">
        <v>8290</v>
      </c>
      <c r="Q2363" t="s">
        <v>8291</v>
      </c>
      <c r="R2363" s="9">
        <f t="shared" si="113"/>
        <v>42112.036712962959</v>
      </c>
      <c r="S2363" s="9">
        <f t="shared" si="114"/>
        <v>42132.036712962959</v>
      </c>
      <c r="T2363">
        <f t="shared" si="115"/>
        <v>2015</v>
      </c>
    </row>
    <row r="2364" spans="1:20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1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>ROUND(E2364/D2364*100,0)</f>
        <v>100</v>
      </c>
      <c r="O2364">
        <f>IFERROR(ROUND(E2364/L2364,2),0)</f>
        <v>52.63</v>
      </c>
      <c r="P2364" s="12" t="s">
        <v>8293</v>
      </c>
      <c r="Q2364" t="s">
        <v>8297</v>
      </c>
      <c r="R2364" s="9">
        <f t="shared" si="113"/>
        <v>42523.333310185189</v>
      </c>
      <c r="S2364" s="9">
        <f t="shared" si="114"/>
        <v>42538.204861111109</v>
      </c>
      <c r="T2364">
        <f t="shared" si="115"/>
        <v>2016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1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>ROUND(E2365/D2365*100,0)</f>
        <v>100</v>
      </c>
      <c r="O2365">
        <f>IFERROR(ROUND(E2365/L2365,2),0)</f>
        <v>76.92</v>
      </c>
      <c r="P2365" s="12" t="s">
        <v>8293</v>
      </c>
      <c r="Q2365" t="s">
        <v>8297</v>
      </c>
      <c r="R2365" s="9">
        <f t="shared" si="113"/>
        <v>42082.580092592587</v>
      </c>
      <c r="S2365" s="9">
        <f t="shared" si="114"/>
        <v>42112.580092592587</v>
      </c>
      <c r="T2365">
        <f t="shared" si="115"/>
        <v>2015</v>
      </c>
    </row>
    <row r="2366" spans="1:20" ht="58" x14ac:dyDescent="0.3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 s="11">
        <v>1411510135</v>
      </c>
      <c r="J2366">
        <v>1408918135</v>
      </c>
      <c r="K2366" t="b">
        <v>0</v>
      </c>
      <c r="L2366">
        <v>35</v>
      </c>
      <c r="M2366" t="b">
        <v>1</v>
      </c>
      <c r="N2366">
        <f>ROUND(E2366/D2366*100,0)</f>
        <v>100</v>
      </c>
      <c r="O2366">
        <f>IFERROR(ROUND(E2366/L2366,2),0)</f>
        <v>28.57</v>
      </c>
      <c r="P2366" s="12" t="s">
        <v>8266</v>
      </c>
      <c r="Q2366" t="s">
        <v>8268</v>
      </c>
      <c r="R2366" s="9">
        <f t="shared" si="113"/>
        <v>41875.922858796301</v>
      </c>
      <c r="S2366" s="9">
        <f t="shared" si="114"/>
        <v>41905.922858796301</v>
      </c>
      <c r="T2366">
        <f t="shared" si="115"/>
        <v>2014</v>
      </c>
    </row>
    <row r="2367" spans="1:20" ht="29" x14ac:dyDescent="0.3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1">
        <v>1457135846</v>
      </c>
      <c r="J2367">
        <v>1454543846</v>
      </c>
      <c r="K2367" t="b">
        <v>0</v>
      </c>
      <c r="L2367">
        <v>24</v>
      </c>
      <c r="M2367" t="b">
        <v>1</v>
      </c>
      <c r="N2367">
        <f>ROUND(E2367/D2367*100,0)</f>
        <v>100</v>
      </c>
      <c r="O2367">
        <f>IFERROR(ROUND(E2367/L2367,2),0)</f>
        <v>41.67</v>
      </c>
      <c r="P2367" s="12" t="s">
        <v>8266</v>
      </c>
      <c r="Q2367" t="s">
        <v>8269</v>
      </c>
      <c r="R2367" s="9">
        <f t="shared" si="113"/>
        <v>42403.998217592598</v>
      </c>
      <c r="S2367" s="9">
        <f t="shared" si="114"/>
        <v>42433.998217592598</v>
      </c>
      <c r="T2367">
        <f t="shared" si="115"/>
        <v>2016</v>
      </c>
    </row>
    <row r="2368" spans="1:20" ht="43.5" x14ac:dyDescent="0.3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1">
        <v>1466412081</v>
      </c>
      <c r="J2368">
        <v>1463820081</v>
      </c>
      <c r="K2368" t="b">
        <v>0</v>
      </c>
      <c r="L2368">
        <v>28</v>
      </c>
      <c r="M2368" t="b">
        <v>1</v>
      </c>
      <c r="N2368">
        <f>ROUND(E2368/D2368*100,0)</f>
        <v>100</v>
      </c>
      <c r="O2368">
        <f>IFERROR(ROUND(E2368/L2368,2),0)</f>
        <v>35.71</v>
      </c>
      <c r="P2368" s="12" t="s">
        <v>8266</v>
      </c>
      <c r="Q2368" t="s">
        <v>8267</v>
      </c>
      <c r="R2368" s="9">
        <f t="shared" si="113"/>
        <v>42511.362048611118</v>
      </c>
      <c r="S2368" s="9">
        <f t="shared" si="114"/>
        <v>42541.362048611118</v>
      </c>
      <c r="T2368">
        <f t="shared" si="115"/>
        <v>2016</v>
      </c>
    </row>
    <row r="2369" spans="1:20" ht="43.5" x14ac:dyDescent="0.3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1">
        <v>1405553241</v>
      </c>
      <c r="J2369">
        <v>1404948441</v>
      </c>
      <c r="K2369" t="b">
        <v>1</v>
      </c>
      <c r="L2369">
        <v>24</v>
      </c>
      <c r="M2369" t="b">
        <v>1</v>
      </c>
      <c r="N2369">
        <f>ROUND(E2369/D2369*100,0)</f>
        <v>100</v>
      </c>
      <c r="O2369">
        <f>IFERROR(ROUND(E2369/L2369,2),0)</f>
        <v>41.67</v>
      </c>
      <c r="P2369" s="12" t="s">
        <v>8266</v>
      </c>
      <c r="Q2369" t="s">
        <v>8268</v>
      </c>
      <c r="R2369" s="9">
        <f t="shared" si="113"/>
        <v>41829.977326388893</v>
      </c>
      <c r="S2369" s="9">
        <f t="shared" si="114"/>
        <v>41836.977326388893</v>
      </c>
      <c r="T2369">
        <f t="shared" si="115"/>
        <v>2014</v>
      </c>
    </row>
    <row r="2370" spans="1:20" ht="43.5" x14ac:dyDescent="0.3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 s="11">
        <v>1447959491</v>
      </c>
      <c r="J2370">
        <v>1445363891</v>
      </c>
      <c r="K2370" t="b">
        <v>0</v>
      </c>
      <c r="L2370">
        <v>8</v>
      </c>
      <c r="M2370" t="b">
        <v>1</v>
      </c>
      <c r="N2370">
        <f>ROUND(E2370/D2370*100,0)</f>
        <v>100</v>
      </c>
      <c r="O2370">
        <f>IFERROR(ROUND(E2370/L2370,2),0)</f>
        <v>125</v>
      </c>
      <c r="P2370" s="12" t="s">
        <v>8266</v>
      </c>
      <c r="Q2370" t="s">
        <v>8268</v>
      </c>
      <c r="R2370" s="9">
        <f t="shared" si="113"/>
        <v>42297.748738425929</v>
      </c>
      <c r="S2370" s="9">
        <f t="shared" si="114"/>
        <v>42327.790405092594</v>
      </c>
      <c r="T2370">
        <f t="shared" si="115"/>
        <v>2015</v>
      </c>
    </row>
    <row r="2371" spans="1:20" ht="43.5" x14ac:dyDescent="0.3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1">
        <v>1429789992</v>
      </c>
      <c r="J2371">
        <v>1424609592</v>
      </c>
      <c r="K2371" t="b">
        <v>0</v>
      </c>
      <c r="L2371">
        <v>17</v>
      </c>
      <c r="M2371" t="b">
        <v>1</v>
      </c>
      <c r="N2371">
        <f>ROUND(E2371/D2371*100,0)</f>
        <v>100</v>
      </c>
      <c r="O2371">
        <f>IFERROR(ROUND(E2371/L2371,2),0)</f>
        <v>58.82</v>
      </c>
      <c r="P2371" s="12" t="s">
        <v>8266</v>
      </c>
      <c r="Q2371" t="s">
        <v>8268</v>
      </c>
      <c r="R2371" s="9">
        <f t="shared" ref="R2371:R2434" si="116">(((J2371/60)/60)/24)+DATE(1970,1,1)</f>
        <v>42057.536944444444</v>
      </c>
      <c r="S2371" s="9">
        <f t="shared" ref="S2371:S2434" si="117">(((I2371/60)/60)/24)+DATE(1970,1,1)</f>
        <v>42117.49527777778</v>
      </c>
      <c r="T2371">
        <f t="shared" si="115"/>
        <v>2015</v>
      </c>
    </row>
    <row r="2372" spans="1:20" ht="43.5" x14ac:dyDescent="0.3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1">
        <v>1429955619</v>
      </c>
      <c r="J2372">
        <v>1424775219</v>
      </c>
      <c r="K2372" t="b">
        <v>0</v>
      </c>
      <c r="L2372">
        <v>24</v>
      </c>
      <c r="M2372" t="b">
        <v>1</v>
      </c>
      <c r="N2372">
        <f>ROUND(E2372/D2372*100,0)</f>
        <v>100</v>
      </c>
      <c r="O2372">
        <f>IFERROR(ROUND(E2372/L2372,2),0)</f>
        <v>41.67</v>
      </c>
      <c r="P2372" s="12" t="s">
        <v>8266</v>
      </c>
      <c r="Q2372" t="s">
        <v>8268</v>
      </c>
      <c r="R2372" s="9">
        <f t="shared" si="116"/>
        <v>42059.453923611116</v>
      </c>
      <c r="S2372" s="9">
        <f t="shared" si="117"/>
        <v>42119.412256944444</v>
      </c>
      <c r="T2372">
        <f t="shared" si="115"/>
        <v>2015</v>
      </c>
    </row>
    <row r="2373" spans="1:20" ht="43.5" x14ac:dyDescent="0.35">
      <c r="A2373">
        <v>169</v>
      </c>
      <c r="B2373" s="3" t="s">
        <v>171</v>
      </c>
      <c r="C2373" s="3" t="s">
        <v>4279</v>
      </c>
      <c r="D2373" s="6">
        <v>2500</v>
      </c>
      <c r="E2373" s="8">
        <v>560</v>
      </c>
      <c r="F2373" t="s">
        <v>8220</v>
      </c>
      <c r="G2373" t="s">
        <v>8224</v>
      </c>
      <c r="H2373" t="s">
        <v>8246</v>
      </c>
      <c r="I2373" s="11">
        <v>1413634059</v>
      </c>
      <c r="J2373">
        <v>1411042059</v>
      </c>
      <c r="K2373" t="b">
        <v>0</v>
      </c>
      <c r="L2373">
        <v>10</v>
      </c>
      <c r="M2373" t="b">
        <v>0</v>
      </c>
      <c r="N2373">
        <f>ROUND(E2373/D2373*100,0)</f>
        <v>22</v>
      </c>
      <c r="O2373">
        <f>IFERROR(ROUND(E2373/L2373,2),0)</f>
        <v>56</v>
      </c>
      <c r="P2373" s="12" t="s">
        <v>8290</v>
      </c>
      <c r="Q2373" t="s">
        <v>8292</v>
      </c>
      <c r="R2373" s="9">
        <f t="shared" si="116"/>
        <v>41900.505312499998</v>
      </c>
      <c r="S2373" s="9">
        <f t="shared" si="117"/>
        <v>41930.505312499998</v>
      </c>
      <c r="T2373">
        <f t="shared" si="115"/>
        <v>2014</v>
      </c>
    </row>
    <row r="2374" spans="1:20" ht="58" x14ac:dyDescent="0.35">
      <c r="A2374">
        <v>2867</v>
      </c>
      <c r="B2374" s="3" t="s">
        <v>2867</v>
      </c>
      <c r="C2374" s="3" t="s">
        <v>6977</v>
      </c>
      <c r="D2374" s="6">
        <v>2500</v>
      </c>
      <c r="E2374" s="8">
        <v>504</v>
      </c>
      <c r="F2374" t="s">
        <v>8220</v>
      </c>
      <c r="G2374" t="s">
        <v>8223</v>
      </c>
      <c r="H2374" t="s">
        <v>8245</v>
      </c>
      <c r="I2374" s="11">
        <v>1467604800</v>
      </c>
      <c r="J2374">
        <v>1465533672</v>
      </c>
      <c r="K2374" t="b">
        <v>0</v>
      </c>
      <c r="L2374">
        <v>10</v>
      </c>
      <c r="M2374" t="b">
        <v>0</v>
      </c>
      <c r="N2374">
        <f>ROUND(E2374/D2374*100,0)</f>
        <v>20</v>
      </c>
      <c r="O2374">
        <f>IFERROR(ROUND(E2374/L2374,2),0)</f>
        <v>50.4</v>
      </c>
      <c r="P2374" s="12" t="s">
        <v>8266</v>
      </c>
      <c r="Q2374" t="s">
        <v>8268</v>
      </c>
      <c r="R2374" s="9">
        <f t="shared" si="116"/>
        <v>42531.195277777777</v>
      </c>
      <c r="S2374" s="9">
        <f t="shared" si="117"/>
        <v>42555.166666666672</v>
      </c>
      <c r="T2374">
        <f t="shared" si="115"/>
        <v>2016</v>
      </c>
    </row>
    <row r="2375" spans="1:20" ht="58" x14ac:dyDescent="0.35">
      <c r="A2375">
        <v>3980</v>
      </c>
      <c r="B2375" s="3" t="s">
        <v>3977</v>
      </c>
      <c r="C2375" s="3" t="s">
        <v>8087</v>
      </c>
      <c r="D2375" s="6">
        <v>2500</v>
      </c>
      <c r="E2375" s="8">
        <v>450</v>
      </c>
      <c r="F2375" t="s">
        <v>8220</v>
      </c>
      <c r="G2375" t="s">
        <v>8223</v>
      </c>
      <c r="H2375" t="s">
        <v>8245</v>
      </c>
      <c r="I2375" s="11">
        <v>1404570147</v>
      </c>
      <c r="J2375">
        <v>1401978147</v>
      </c>
      <c r="K2375" t="b">
        <v>0</v>
      </c>
      <c r="L2375">
        <v>7</v>
      </c>
      <c r="M2375" t="b">
        <v>0</v>
      </c>
      <c r="N2375">
        <f>ROUND(E2375/D2375*100,0)</f>
        <v>18</v>
      </c>
      <c r="O2375">
        <f>IFERROR(ROUND(E2375/L2375,2),0)</f>
        <v>64.290000000000006</v>
      </c>
      <c r="P2375" s="12" t="s">
        <v>8266</v>
      </c>
      <c r="Q2375" t="s">
        <v>8268</v>
      </c>
      <c r="R2375" s="9">
        <f t="shared" si="116"/>
        <v>41795.598923611113</v>
      </c>
      <c r="S2375" s="9">
        <f t="shared" si="117"/>
        <v>41825.598923611113</v>
      </c>
      <c r="T2375">
        <f t="shared" si="115"/>
        <v>2014</v>
      </c>
    </row>
    <row r="2376" spans="1:20" ht="43.5" x14ac:dyDescent="0.35">
      <c r="A2376">
        <v>3897</v>
      </c>
      <c r="B2376" s="3" t="s">
        <v>3894</v>
      </c>
      <c r="C2376" s="3" t="s">
        <v>8005</v>
      </c>
      <c r="D2376" s="6">
        <v>2500</v>
      </c>
      <c r="E2376" s="8">
        <v>440</v>
      </c>
      <c r="F2376" t="s">
        <v>8220</v>
      </c>
      <c r="G2376" t="s">
        <v>8227</v>
      </c>
      <c r="H2376" t="s">
        <v>8249</v>
      </c>
      <c r="I2376" s="11">
        <v>1420750683</v>
      </c>
      <c r="J2376">
        <v>1418158683</v>
      </c>
      <c r="K2376" t="b">
        <v>0</v>
      </c>
      <c r="L2376">
        <v>10</v>
      </c>
      <c r="M2376" t="b">
        <v>0</v>
      </c>
      <c r="N2376">
        <f>ROUND(E2376/D2376*100,0)</f>
        <v>18</v>
      </c>
      <c r="O2376">
        <f>IFERROR(ROUND(E2376/L2376,2),0)</f>
        <v>44</v>
      </c>
      <c r="P2376" s="12" t="s">
        <v>8266</v>
      </c>
      <c r="Q2376" t="s">
        <v>8268</v>
      </c>
      <c r="R2376" s="9">
        <f t="shared" si="116"/>
        <v>41982.87364583333</v>
      </c>
      <c r="S2376" s="9">
        <f t="shared" si="117"/>
        <v>42012.87364583333</v>
      </c>
      <c r="T2376">
        <f t="shared" si="115"/>
        <v>2014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>ROUND(E2377/D2377*100,0)</f>
        <v>3</v>
      </c>
      <c r="O2377">
        <f>IFERROR(ROUND(E2377/L2377,2),0)</f>
        <v>66.069999999999993</v>
      </c>
      <c r="P2377" s="12" t="s">
        <v>8277</v>
      </c>
      <c r="Q2377" t="s">
        <v>8279</v>
      </c>
      <c r="R2377" s="9">
        <f t="shared" si="116"/>
        <v>42188.803622685184</v>
      </c>
      <c r="S2377" s="9">
        <f t="shared" si="117"/>
        <v>42218.803622685184</v>
      </c>
      <c r="T2377">
        <f t="shared" si="115"/>
        <v>2015</v>
      </c>
    </row>
    <row r="2378" spans="1:20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>ROUND(E2378/D2378*100,0)</f>
        <v>106</v>
      </c>
      <c r="O2378">
        <f>IFERROR(ROUND(E2378/L2378,2),0)</f>
        <v>39.44</v>
      </c>
      <c r="P2378" s="12" t="s">
        <v>8277</v>
      </c>
      <c r="Q2378" t="s">
        <v>8284</v>
      </c>
      <c r="R2378" s="9">
        <f t="shared" si="116"/>
        <v>42612.656493055561</v>
      </c>
      <c r="S2378" s="9">
        <f t="shared" si="117"/>
        <v>42642.656493055561</v>
      </c>
      <c r="T2378">
        <f t="shared" si="115"/>
        <v>2016</v>
      </c>
    </row>
    <row r="2379" spans="1:20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1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>ROUND(E2379/D2379*100,0)</f>
        <v>109</v>
      </c>
      <c r="O2379">
        <f>IFERROR(ROUND(E2379/L2379,2),0)</f>
        <v>75.38</v>
      </c>
      <c r="P2379" s="12" t="s">
        <v>8293</v>
      </c>
      <c r="Q2379" t="s">
        <v>8297</v>
      </c>
      <c r="R2379" s="9">
        <f t="shared" si="116"/>
        <v>41382.096180555556</v>
      </c>
      <c r="S2379" s="9">
        <f t="shared" si="117"/>
        <v>41401.207638888889</v>
      </c>
      <c r="T2379">
        <f t="shared" si="115"/>
        <v>2013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1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>ROUND(E2380/D2380*100,0)</f>
        <v>13</v>
      </c>
      <c r="O2380">
        <f>IFERROR(ROUND(E2380/L2380,2),0)</f>
        <v>57.65</v>
      </c>
      <c r="P2380" s="12" t="s">
        <v>8266</v>
      </c>
      <c r="Q2380" t="s">
        <v>8269</v>
      </c>
      <c r="R2380" s="9">
        <f t="shared" si="116"/>
        <v>41815.815046296295</v>
      </c>
      <c r="S2380" s="9">
        <f t="shared" si="117"/>
        <v>41850.958333333336</v>
      </c>
      <c r="T2380">
        <f t="shared" si="115"/>
        <v>2014</v>
      </c>
    </row>
    <row r="2381" spans="1:20" ht="58" x14ac:dyDescent="0.35">
      <c r="A2381">
        <v>4030</v>
      </c>
      <c r="B2381" s="3" t="s">
        <v>4026</v>
      </c>
      <c r="C2381" s="3" t="s">
        <v>8135</v>
      </c>
      <c r="D2381" s="6">
        <v>2500</v>
      </c>
      <c r="E2381" s="8">
        <v>400</v>
      </c>
      <c r="F2381" t="s">
        <v>8220</v>
      </c>
      <c r="G2381" t="s">
        <v>8223</v>
      </c>
      <c r="H2381" t="s">
        <v>8245</v>
      </c>
      <c r="I2381" s="11">
        <v>1454525340</v>
      </c>
      <c r="J2381">
        <v>1452008599</v>
      </c>
      <c r="K2381" t="b">
        <v>0</v>
      </c>
      <c r="L2381">
        <v>6</v>
      </c>
      <c r="M2381" t="b">
        <v>0</v>
      </c>
      <c r="N2381">
        <f>ROUND(E2381/D2381*100,0)</f>
        <v>16</v>
      </c>
      <c r="O2381">
        <f>IFERROR(ROUND(E2381/L2381,2),0)</f>
        <v>66.67</v>
      </c>
      <c r="P2381" s="12" t="s">
        <v>8266</v>
      </c>
      <c r="Q2381" t="s">
        <v>8268</v>
      </c>
      <c r="R2381" s="9">
        <f t="shared" si="116"/>
        <v>42374.655081018514</v>
      </c>
      <c r="S2381" s="9">
        <f t="shared" si="117"/>
        <v>42403.784027777772</v>
      </c>
      <c r="T2381">
        <f t="shared" si="115"/>
        <v>2016</v>
      </c>
    </row>
    <row r="2382" spans="1:20" ht="43.5" x14ac:dyDescent="0.35">
      <c r="A2382">
        <v>4038</v>
      </c>
      <c r="B2382" s="3" t="s">
        <v>4034</v>
      </c>
      <c r="C2382" s="3" t="s">
        <v>8142</v>
      </c>
      <c r="D2382" s="6">
        <v>2500</v>
      </c>
      <c r="E2382" s="8">
        <v>301</v>
      </c>
      <c r="F2382" t="s">
        <v>8220</v>
      </c>
      <c r="G2382" t="s">
        <v>8223</v>
      </c>
      <c r="H2382" t="s">
        <v>8245</v>
      </c>
      <c r="I2382" s="11">
        <v>1413573010</v>
      </c>
      <c r="J2382">
        <v>1408389010</v>
      </c>
      <c r="K2382" t="b">
        <v>0</v>
      </c>
      <c r="L2382">
        <v>4</v>
      </c>
      <c r="M2382" t="b">
        <v>0</v>
      </c>
      <c r="N2382">
        <f>ROUND(E2382/D2382*100,0)</f>
        <v>12</v>
      </c>
      <c r="O2382">
        <f>IFERROR(ROUND(E2382/L2382,2),0)</f>
        <v>75.25</v>
      </c>
      <c r="P2382" s="12" t="s">
        <v>8266</v>
      </c>
      <c r="Q2382" t="s">
        <v>8268</v>
      </c>
      <c r="R2382" s="9">
        <f t="shared" si="116"/>
        <v>41869.798726851855</v>
      </c>
      <c r="S2382" s="9">
        <f t="shared" si="117"/>
        <v>41929.798726851855</v>
      </c>
      <c r="T2382">
        <f t="shared" si="115"/>
        <v>2014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>ROUND(E2383/D2383*100,0)</f>
        <v>129</v>
      </c>
      <c r="O2383">
        <f>IFERROR(ROUND(E2383/L2383,2),0)</f>
        <v>60.69</v>
      </c>
      <c r="P2383" s="12" t="s">
        <v>8266</v>
      </c>
      <c r="Q2383" t="s">
        <v>8268</v>
      </c>
      <c r="R2383" s="9">
        <f t="shared" si="116"/>
        <v>41922.640590277777</v>
      </c>
      <c r="S2383" s="9">
        <f t="shared" si="117"/>
        <v>41932.249305555553</v>
      </c>
      <c r="T2383">
        <f t="shared" si="115"/>
        <v>2014</v>
      </c>
    </row>
    <row r="2384" spans="1:20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>ROUND(E2384/D2384*100,0)</f>
        <v>647</v>
      </c>
      <c r="O2384">
        <f>IFERROR(ROUND(E2384/L2384,2),0)</f>
        <v>21.56</v>
      </c>
      <c r="P2384" s="12" t="s">
        <v>8277</v>
      </c>
      <c r="Q2384" t="s">
        <v>8284</v>
      </c>
      <c r="R2384" s="9">
        <f t="shared" si="116"/>
        <v>42304.829409722224</v>
      </c>
      <c r="S2384" s="9">
        <f t="shared" si="117"/>
        <v>42334.871076388896</v>
      </c>
      <c r="T2384">
        <f t="shared" si="115"/>
        <v>2015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>ROUND(E2385/D2385*100,0)</f>
        <v>138</v>
      </c>
      <c r="O2385">
        <f>IFERROR(ROUND(E2385/L2385,2),0)</f>
        <v>28.41</v>
      </c>
      <c r="P2385" s="12" t="s">
        <v>8266</v>
      </c>
      <c r="Q2385" t="s">
        <v>8268</v>
      </c>
      <c r="R2385" s="9">
        <f t="shared" si="116"/>
        <v>42405.090300925927</v>
      </c>
      <c r="S2385" s="9">
        <f t="shared" si="117"/>
        <v>42414</v>
      </c>
      <c r="T2385">
        <f t="shared" si="115"/>
        <v>2016</v>
      </c>
    </row>
    <row r="2386" spans="1:20" ht="58" x14ac:dyDescent="0.35">
      <c r="A2386">
        <v>3101</v>
      </c>
      <c r="B2386" s="3" t="s">
        <v>3101</v>
      </c>
      <c r="C2386" s="3" t="s">
        <v>7211</v>
      </c>
      <c r="D2386" s="6">
        <v>2500</v>
      </c>
      <c r="E2386" s="8">
        <v>300</v>
      </c>
      <c r="F2386" t="s">
        <v>8220</v>
      </c>
      <c r="G2386" t="s">
        <v>8229</v>
      </c>
      <c r="H2386" t="s">
        <v>8248</v>
      </c>
      <c r="I2386" s="11">
        <v>1437033360</v>
      </c>
      <c r="J2386">
        <v>1434445937</v>
      </c>
      <c r="K2386" t="b">
        <v>0</v>
      </c>
      <c r="L2386">
        <v>12</v>
      </c>
      <c r="M2386" t="b">
        <v>0</v>
      </c>
      <c r="N2386">
        <f>ROUND(E2386/D2386*100,0)</f>
        <v>12</v>
      </c>
      <c r="O2386">
        <f>IFERROR(ROUND(E2386/L2386,2),0)</f>
        <v>25</v>
      </c>
      <c r="P2386" s="12" t="s">
        <v>8266</v>
      </c>
      <c r="Q2386" t="s">
        <v>8267</v>
      </c>
      <c r="R2386" s="9">
        <f t="shared" si="116"/>
        <v>42171.383530092593</v>
      </c>
      <c r="S2386" s="9">
        <f t="shared" si="117"/>
        <v>42201.330555555556</v>
      </c>
      <c r="T2386">
        <f t="shared" si="115"/>
        <v>2015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>ROUND(E2387/D2387*100,0)</f>
        <v>190</v>
      </c>
      <c r="O2387">
        <f>IFERROR(ROUND(E2387/L2387,2),0)</f>
        <v>50</v>
      </c>
      <c r="P2387" s="12" t="s">
        <v>8266</v>
      </c>
      <c r="Q2387" t="s">
        <v>8268</v>
      </c>
      <c r="R2387" s="9">
        <f t="shared" si="116"/>
        <v>41852.527222222219</v>
      </c>
      <c r="S2387" s="9">
        <f t="shared" si="117"/>
        <v>41866.527222222219</v>
      </c>
      <c r="T2387">
        <f t="shared" si="115"/>
        <v>2014</v>
      </c>
    </row>
    <row r="2388" spans="1:20" ht="43.5" x14ac:dyDescent="0.35">
      <c r="A2388">
        <v>197</v>
      </c>
      <c r="B2388" s="3" t="s">
        <v>199</v>
      </c>
      <c r="C2388" s="3" t="s">
        <v>4307</v>
      </c>
      <c r="D2388" s="6">
        <v>2500</v>
      </c>
      <c r="E2388" s="8">
        <v>262</v>
      </c>
      <c r="F2388" t="s">
        <v>8220</v>
      </c>
      <c r="G2388" t="s">
        <v>8224</v>
      </c>
      <c r="H2388" t="s">
        <v>8246</v>
      </c>
      <c r="I2388" s="11">
        <v>1487365200</v>
      </c>
      <c r="J2388">
        <v>1483734100</v>
      </c>
      <c r="K2388" t="b">
        <v>0</v>
      </c>
      <c r="L2388">
        <v>8</v>
      </c>
      <c r="M2388" t="b">
        <v>0</v>
      </c>
      <c r="N2388">
        <f>ROUND(E2388/D2388*100,0)</f>
        <v>10</v>
      </c>
      <c r="O2388">
        <f>IFERROR(ROUND(E2388/L2388,2),0)</f>
        <v>32.75</v>
      </c>
      <c r="P2388" s="12" t="s">
        <v>8290</v>
      </c>
      <c r="Q2388" t="s">
        <v>8292</v>
      </c>
      <c r="R2388" s="9">
        <f t="shared" si="116"/>
        <v>42741.848379629635</v>
      </c>
      <c r="S2388" s="9">
        <f t="shared" si="117"/>
        <v>42783.875</v>
      </c>
      <c r="T2388">
        <f t="shared" ref="T2388:T2451" si="118">YEAR(R2388)</f>
        <v>2017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1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>ROUND(E2389/D2389*100,0)</f>
        <v>110</v>
      </c>
      <c r="O2389">
        <f>IFERROR(ROUND(E2389/L2389,2),0)</f>
        <v>44.1</v>
      </c>
      <c r="P2389" s="12" t="s">
        <v>8277</v>
      </c>
      <c r="Q2389" t="s">
        <v>8284</v>
      </c>
      <c r="R2389" s="9">
        <f t="shared" si="116"/>
        <v>41953.966053240743</v>
      </c>
      <c r="S2389" s="9">
        <f t="shared" si="117"/>
        <v>41973.966053240743</v>
      </c>
      <c r="T2389">
        <f t="shared" si="118"/>
        <v>2014</v>
      </c>
    </row>
    <row r="2390" spans="1:20" ht="29" x14ac:dyDescent="0.35">
      <c r="A2390">
        <v>1150</v>
      </c>
      <c r="B2390" s="3" t="s">
        <v>1151</v>
      </c>
      <c r="C2390" s="3" t="s">
        <v>5260</v>
      </c>
      <c r="D2390" s="6">
        <v>2500</v>
      </c>
      <c r="E2390" s="8">
        <v>252</v>
      </c>
      <c r="F2390" t="s">
        <v>8220</v>
      </c>
      <c r="G2390" t="s">
        <v>8223</v>
      </c>
      <c r="H2390" t="s">
        <v>8245</v>
      </c>
      <c r="I2390" s="11">
        <v>1452293675</v>
      </c>
      <c r="J2390">
        <v>1447109675</v>
      </c>
      <c r="K2390" t="b">
        <v>0</v>
      </c>
      <c r="L2390">
        <v>6</v>
      </c>
      <c r="M2390" t="b">
        <v>0</v>
      </c>
      <c r="N2390">
        <f>ROUND(E2390/D2390*100,0)</f>
        <v>10</v>
      </c>
      <c r="O2390">
        <f>IFERROR(ROUND(E2390/L2390,2),0)</f>
        <v>42</v>
      </c>
      <c r="P2390" s="12" t="s">
        <v>8288</v>
      </c>
      <c r="Q2390" t="s">
        <v>8310</v>
      </c>
      <c r="R2390" s="9">
        <f t="shared" si="116"/>
        <v>42317.954571759255</v>
      </c>
      <c r="S2390" s="9">
        <f t="shared" si="117"/>
        <v>42377.954571759255</v>
      </c>
      <c r="T2390">
        <f t="shared" si="118"/>
        <v>2015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>ROUND(E2391/D2391*100,0)</f>
        <v>116</v>
      </c>
      <c r="O2391">
        <f>IFERROR(ROUND(E2391/L2391,2),0)</f>
        <v>44</v>
      </c>
      <c r="P2391" s="12" t="s">
        <v>8266</v>
      </c>
      <c r="Q2391" t="s">
        <v>8268</v>
      </c>
      <c r="R2391" s="9">
        <f t="shared" si="116"/>
        <v>41795.528101851851</v>
      </c>
      <c r="S2391" s="9">
        <f t="shared" si="117"/>
        <v>41825.528101851851</v>
      </c>
      <c r="T2391">
        <f t="shared" si="118"/>
        <v>2014</v>
      </c>
    </row>
    <row r="2392" spans="1:20" ht="29" x14ac:dyDescent="0.3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 s="11">
        <v>1433009400</v>
      </c>
      <c r="J2392">
        <v>1431795944</v>
      </c>
      <c r="K2392" t="b">
        <v>0</v>
      </c>
      <c r="L2392">
        <v>38</v>
      </c>
      <c r="M2392" t="b">
        <v>1</v>
      </c>
      <c r="N2392">
        <f>ROUND(E2392/D2392*100,0)</f>
        <v>184</v>
      </c>
      <c r="O2392">
        <f>IFERROR(ROUND(E2392/L2392,2),0)</f>
        <v>24.21</v>
      </c>
      <c r="P2392" s="12" t="s">
        <v>8266</v>
      </c>
      <c r="Q2392" t="s">
        <v>8268</v>
      </c>
      <c r="R2392" s="9">
        <f t="shared" si="116"/>
        <v>42140.712314814817</v>
      </c>
      <c r="S2392" s="9">
        <f t="shared" si="117"/>
        <v>42154.756944444445</v>
      </c>
      <c r="T2392">
        <f t="shared" si="118"/>
        <v>2015</v>
      </c>
    </row>
    <row r="2393" spans="1:20" ht="29" x14ac:dyDescent="0.3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 s="11">
        <v>1348545540</v>
      </c>
      <c r="J2393">
        <v>1346345999</v>
      </c>
      <c r="K2393" t="b">
        <v>0</v>
      </c>
      <c r="L2393">
        <v>27</v>
      </c>
      <c r="M2393" t="b">
        <v>1</v>
      </c>
      <c r="N2393">
        <f>ROUND(E2393/D2393*100,0)</f>
        <v>108</v>
      </c>
      <c r="O2393">
        <f>IFERROR(ROUND(E2393/L2393,2),0)</f>
        <v>34.07</v>
      </c>
      <c r="P2393" s="12" t="s">
        <v>8293</v>
      </c>
      <c r="Q2393" t="s">
        <v>8297</v>
      </c>
      <c r="R2393" s="9">
        <f t="shared" si="116"/>
        <v>41151.708321759259</v>
      </c>
      <c r="S2393" s="9">
        <f t="shared" si="117"/>
        <v>41177.165972222225</v>
      </c>
      <c r="T2393">
        <f t="shared" si="118"/>
        <v>2012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>ROUND(E2394/D2394*100,0)</f>
        <v>122</v>
      </c>
      <c r="O2394">
        <f>IFERROR(ROUND(E2394/L2394,2),0)</f>
        <v>53.88</v>
      </c>
      <c r="P2394" s="12" t="s">
        <v>8293</v>
      </c>
      <c r="Q2394" t="s">
        <v>8297</v>
      </c>
      <c r="R2394" s="9">
        <f t="shared" si="116"/>
        <v>42752.144976851851</v>
      </c>
      <c r="S2394" s="9">
        <f t="shared" si="117"/>
        <v>42795.125</v>
      </c>
      <c r="T2394">
        <f t="shared" si="118"/>
        <v>2017</v>
      </c>
    </row>
    <row r="2395" spans="1:20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1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>ROUND(E2395/D2395*100,0)</f>
        <v>152</v>
      </c>
      <c r="O2395">
        <f>IFERROR(ROUND(E2395/L2395,2),0)</f>
        <v>27.61</v>
      </c>
      <c r="P2395" s="12" t="s">
        <v>8293</v>
      </c>
      <c r="Q2395" t="s">
        <v>8297</v>
      </c>
      <c r="R2395" s="9">
        <f t="shared" si="116"/>
        <v>41282.017962962964</v>
      </c>
      <c r="S2395" s="9">
        <f t="shared" si="117"/>
        <v>41334.581944444442</v>
      </c>
      <c r="T2395">
        <f t="shared" si="118"/>
        <v>2013</v>
      </c>
    </row>
    <row r="2396" spans="1:20" ht="43.5" x14ac:dyDescent="0.35">
      <c r="A2396">
        <v>3900</v>
      </c>
      <c r="B2396" s="3" t="s">
        <v>3897</v>
      </c>
      <c r="C2396" s="3" t="s">
        <v>8008</v>
      </c>
      <c r="D2396" s="6">
        <v>2500</v>
      </c>
      <c r="E2396" s="8">
        <v>135</v>
      </c>
      <c r="F2396" t="s">
        <v>8220</v>
      </c>
      <c r="G2396" t="s">
        <v>8223</v>
      </c>
      <c r="H2396" t="s">
        <v>8245</v>
      </c>
      <c r="I2396" s="11">
        <v>1433988791</v>
      </c>
      <c r="J2396">
        <v>1431396791</v>
      </c>
      <c r="K2396" t="b">
        <v>0</v>
      </c>
      <c r="L2396">
        <v>5</v>
      </c>
      <c r="M2396" t="b">
        <v>0</v>
      </c>
      <c r="N2396">
        <f>ROUND(E2396/D2396*100,0)</f>
        <v>5</v>
      </c>
      <c r="O2396">
        <f>IFERROR(ROUND(E2396/L2396,2),0)</f>
        <v>27</v>
      </c>
      <c r="P2396" s="12" t="s">
        <v>8266</v>
      </c>
      <c r="Q2396" t="s">
        <v>8268</v>
      </c>
      <c r="R2396" s="9">
        <f t="shared" si="116"/>
        <v>42136.092488425929</v>
      </c>
      <c r="S2396" s="9">
        <f t="shared" si="117"/>
        <v>42166.092488425929</v>
      </c>
      <c r="T2396">
        <f t="shared" si="118"/>
        <v>2015</v>
      </c>
    </row>
    <row r="2397" spans="1:20" ht="43.5" x14ac:dyDescent="0.35">
      <c r="A2397">
        <v>3920</v>
      </c>
      <c r="B2397" s="3" t="s">
        <v>3917</v>
      </c>
      <c r="C2397" s="3" t="s">
        <v>8028</v>
      </c>
      <c r="D2397" s="6">
        <v>2500</v>
      </c>
      <c r="E2397" s="8">
        <v>135</v>
      </c>
      <c r="F2397" t="s">
        <v>8220</v>
      </c>
      <c r="G2397" t="s">
        <v>8224</v>
      </c>
      <c r="H2397" t="s">
        <v>8246</v>
      </c>
      <c r="I2397" s="11">
        <v>1479032260</v>
      </c>
      <c r="J2397">
        <v>1476436660</v>
      </c>
      <c r="K2397" t="b">
        <v>0</v>
      </c>
      <c r="L2397">
        <v>3</v>
      </c>
      <c r="M2397" t="b">
        <v>0</v>
      </c>
      <c r="N2397">
        <f>ROUND(E2397/D2397*100,0)</f>
        <v>5</v>
      </c>
      <c r="O2397">
        <f>IFERROR(ROUND(E2397/L2397,2),0)</f>
        <v>45</v>
      </c>
      <c r="P2397" s="12" t="s">
        <v>8266</v>
      </c>
      <c r="Q2397" t="s">
        <v>8268</v>
      </c>
      <c r="R2397" s="9">
        <f t="shared" si="116"/>
        <v>42657.38726851852</v>
      </c>
      <c r="S2397" s="9">
        <f t="shared" si="117"/>
        <v>42687.428935185191</v>
      </c>
      <c r="T2397">
        <f t="shared" si="118"/>
        <v>2016</v>
      </c>
    </row>
    <row r="2398" spans="1:20" ht="58" x14ac:dyDescent="0.35">
      <c r="A2398">
        <v>434</v>
      </c>
      <c r="B2398" s="3" t="s">
        <v>435</v>
      </c>
      <c r="C2398" s="3" t="s">
        <v>4544</v>
      </c>
      <c r="D2398" s="6">
        <v>2500</v>
      </c>
      <c r="E2398" s="8">
        <v>125</v>
      </c>
      <c r="F2398" t="s">
        <v>8220</v>
      </c>
      <c r="G2398" t="s">
        <v>8223</v>
      </c>
      <c r="H2398" t="s">
        <v>8245</v>
      </c>
      <c r="I2398" s="11">
        <v>1385931702</v>
      </c>
      <c r="J2398">
        <v>1383076902</v>
      </c>
      <c r="K2398" t="b">
        <v>0</v>
      </c>
      <c r="L2398">
        <v>2</v>
      </c>
      <c r="M2398" t="b">
        <v>0</v>
      </c>
      <c r="N2398">
        <f>ROUND(E2398/D2398*100,0)</f>
        <v>5</v>
      </c>
      <c r="O2398">
        <f>IFERROR(ROUND(E2398/L2398,2),0)</f>
        <v>62.5</v>
      </c>
      <c r="P2398" s="12" t="s">
        <v>8290</v>
      </c>
      <c r="Q2398" t="s">
        <v>8304</v>
      </c>
      <c r="R2398" s="9">
        <f t="shared" si="116"/>
        <v>41576.834513888891</v>
      </c>
      <c r="S2398" s="9">
        <f t="shared" si="117"/>
        <v>41609.876180555555</v>
      </c>
      <c r="T2398">
        <f t="shared" si="118"/>
        <v>2013</v>
      </c>
    </row>
    <row r="2399" spans="1:20" ht="43.5" x14ac:dyDescent="0.35">
      <c r="A2399">
        <v>1183</v>
      </c>
      <c r="B2399" s="3" t="s">
        <v>1184</v>
      </c>
      <c r="C2399" s="3" t="s">
        <v>5293</v>
      </c>
      <c r="D2399" s="6">
        <v>2500</v>
      </c>
      <c r="E2399" s="8">
        <v>100</v>
      </c>
      <c r="F2399" t="s">
        <v>8220</v>
      </c>
      <c r="G2399" t="s">
        <v>8223</v>
      </c>
      <c r="H2399" t="s">
        <v>8245</v>
      </c>
      <c r="I2399" s="11">
        <v>1478059140</v>
      </c>
      <c r="J2399">
        <v>1476391223</v>
      </c>
      <c r="K2399" t="b">
        <v>0</v>
      </c>
      <c r="L2399">
        <v>3</v>
      </c>
      <c r="M2399" t="b">
        <v>0</v>
      </c>
      <c r="N2399">
        <f>ROUND(E2399/D2399*100,0)</f>
        <v>4</v>
      </c>
      <c r="O2399">
        <f>IFERROR(ROUND(E2399/L2399,2),0)</f>
        <v>33.33</v>
      </c>
      <c r="P2399" s="12" t="s">
        <v>8288</v>
      </c>
      <c r="Q2399" t="s">
        <v>8310</v>
      </c>
      <c r="R2399" s="9">
        <f t="shared" si="116"/>
        <v>42656.86137731481</v>
      </c>
      <c r="S2399" s="9">
        <f t="shared" si="117"/>
        <v>42676.165972222225</v>
      </c>
      <c r="T2399">
        <f t="shared" si="118"/>
        <v>2016</v>
      </c>
    </row>
    <row r="2400" spans="1:20" ht="58" x14ac:dyDescent="0.3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 s="11">
        <v>1404312846</v>
      </c>
      <c r="J2400">
        <v>1402584846</v>
      </c>
      <c r="K2400" t="b">
        <v>0</v>
      </c>
      <c r="L2400">
        <v>15</v>
      </c>
      <c r="M2400" t="b">
        <v>1</v>
      </c>
      <c r="N2400">
        <f>ROUND(E2400/D2400*100,0)</f>
        <v>101</v>
      </c>
      <c r="O2400">
        <f>IFERROR(ROUND(E2400/L2400,2),0)</f>
        <v>60.33</v>
      </c>
      <c r="P2400" s="12" t="s">
        <v>8266</v>
      </c>
      <c r="Q2400" t="s">
        <v>8268</v>
      </c>
      <c r="R2400" s="9">
        <f t="shared" si="116"/>
        <v>41802.62090277778</v>
      </c>
      <c r="S2400" s="9">
        <f t="shared" si="117"/>
        <v>41822.62090277778</v>
      </c>
      <c r="T2400">
        <f t="shared" si="118"/>
        <v>2014</v>
      </c>
    </row>
    <row r="2401" spans="1:20" ht="43.5" x14ac:dyDescent="0.35">
      <c r="A2401">
        <v>1557</v>
      </c>
      <c r="B2401" s="3" t="s">
        <v>1558</v>
      </c>
      <c r="C2401" s="3" t="s">
        <v>5667</v>
      </c>
      <c r="D2401" s="6">
        <v>2500</v>
      </c>
      <c r="E2401" s="8">
        <v>100</v>
      </c>
      <c r="F2401" t="s">
        <v>8220</v>
      </c>
      <c r="G2401" t="s">
        <v>8223</v>
      </c>
      <c r="H2401" t="s">
        <v>8245</v>
      </c>
      <c r="I2401" s="11">
        <v>1411227633</v>
      </c>
      <c r="J2401">
        <v>1408549233</v>
      </c>
      <c r="K2401" t="b">
        <v>0</v>
      </c>
      <c r="L2401">
        <v>1</v>
      </c>
      <c r="M2401" t="b">
        <v>0</v>
      </c>
      <c r="N2401">
        <f>ROUND(E2401/D2401*100,0)</f>
        <v>4</v>
      </c>
      <c r="O2401">
        <f>IFERROR(ROUND(E2401/L2401,2),0)</f>
        <v>100</v>
      </c>
      <c r="P2401" s="12" t="s">
        <v>8282</v>
      </c>
      <c r="Q2401" t="s">
        <v>8320</v>
      </c>
      <c r="R2401" s="9">
        <f t="shared" si="116"/>
        <v>41871.65315972222</v>
      </c>
      <c r="S2401" s="9">
        <f t="shared" si="117"/>
        <v>41902.65315972222</v>
      </c>
      <c r="T2401">
        <f t="shared" si="118"/>
        <v>2014</v>
      </c>
    </row>
    <row r="2402" spans="1:20" ht="43.5" x14ac:dyDescent="0.35">
      <c r="A2402">
        <v>1560</v>
      </c>
      <c r="B2402" s="3" t="s">
        <v>1561</v>
      </c>
      <c r="C2402" s="3" t="s">
        <v>5670</v>
      </c>
      <c r="D2402" s="6">
        <v>2500</v>
      </c>
      <c r="E2402" s="8">
        <v>94</v>
      </c>
      <c r="F2402" t="s">
        <v>8220</v>
      </c>
      <c r="G2402" t="s">
        <v>8223</v>
      </c>
      <c r="H2402" t="s">
        <v>8245</v>
      </c>
      <c r="I2402" s="11">
        <v>1415842193</v>
      </c>
      <c r="J2402">
        <v>1414110593</v>
      </c>
      <c r="K2402" t="b">
        <v>0</v>
      </c>
      <c r="L2402">
        <v>4</v>
      </c>
      <c r="M2402" t="b">
        <v>0</v>
      </c>
      <c r="N2402">
        <f>ROUND(E2402/D2402*100,0)</f>
        <v>4</v>
      </c>
      <c r="O2402">
        <f>IFERROR(ROUND(E2402/L2402,2),0)</f>
        <v>23.5</v>
      </c>
      <c r="P2402" s="12" t="s">
        <v>8282</v>
      </c>
      <c r="Q2402" t="s">
        <v>8320</v>
      </c>
      <c r="R2402" s="9">
        <f t="shared" si="116"/>
        <v>41936.020752314813</v>
      </c>
      <c r="S2402" s="9">
        <f t="shared" si="117"/>
        <v>41956.062418981484</v>
      </c>
      <c r="T2402">
        <f t="shared" si="118"/>
        <v>2014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>ROUND(E2403/D2403*100,0)</f>
        <v>181</v>
      </c>
      <c r="O2403">
        <f>IFERROR(ROUND(E2403/L2403,2),0)</f>
        <v>31.14</v>
      </c>
      <c r="P2403" s="12" t="s">
        <v>8293</v>
      </c>
      <c r="Q2403" t="s">
        <v>8297</v>
      </c>
      <c r="R2403" s="9">
        <f t="shared" si="116"/>
        <v>41303.593923611108</v>
      </c>
      <c r="S2403" s="9">
        <f t="shared" si="117"/>
        <v>41333.593923611108</v>
      </c>
      <c r="T2403">
        <f t="shared" si="118"/>
        <v>2013</v>
      </c>
    </row>
    <row r="2404" spans="1:20" ht="43.5" x14ac:dyDescent="0.3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 s="11">
        <v>1470197340</v>
      </c>
      <c r="J2404">
        <v>1467497652</v>
      </c>
      <c r="K2404" t="b">
        <v>0</v>
      </c>
      <c r="L2404">
        <v>14</v>
      </c>
      <c r="M2404" t="b">
        <v>1</v>
      </c>
      <c r="N2404">
        <f>ROUND(E2404/D2404*100,0)</f>
        <v>113</v>
      </c>
      <c r="O2404">
        <f>IFERROR(ROUND(E2404/L2404,2),0)</f>
        <v>64.290000000000006</v>
      </c>
      <c r="P2404" s="12" t="s">
        <v>8266</v>
      </c>
      <c r="Q2404" t="s">
        <v>8268</v>
      </c>
      <c r="R2404" s="9">
        <f t="shared" si="116"/>
        <v>42553.926527777774</v>
      </c>
      <c r="S2404" s="9">
        <f t="shared" si="117"/>
        <v>42585.172916666663</v>
      </c>
      <c r="T2404">
        <f t="shared" si="118"/>
        <v>2016</v>
      </c>
    </row>
    <row r="2405" spans="1:20" ht="43.5" x14ac:dyDescent="0.3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 s="11">
        <v>1304395140</v>
      </c>
      <c r="J2405">
        <v>1297620584</v>
      </c>
      <c r="K2405" t="b">
        <v>0</v>
      </c>
      <c r="L2405">
        <v>18</v>
      </c>
      <c r="M2405" t="b">
        <v>1</v>
      </c>
      <c r="N2405">
        <f>ROUND(E2405/D2405*100,0)</f>
        <v>100</v>
      </c>
      <c r="O2405">
        <f>IFERROR(ROUND(E2405/L2405,2),0)</f>
        <v>50</v>
      </c>
      <c r="P2405" s="12" t="s">
        <v>8290</v>
      </c>
      <c r="Q2405" t="s">
        <v>8308</v>
      </c>
      <c r="R2405" s="9">
        <f t="shared" si="116"/>
        <v>40587.75675925926</v>
      </c>
      <c r="S2405" s="9">
        <f t="shared" si="117"/>
        <v>40666.165972222225</v>
      </c>
      <c r="T2405">
        <f t="shared" si="118"/>
        <v>2011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>ROUND(E2406/D2406*100,0)</f>
        <v>120</v>
      </c>
      <c r="O2406">
        <f>IFERROR(ROUND(E2406/L2406,2),0)</f>
        <v>35.92</v>
      </c>
      <c r="P2406" s="12" t="s">
        <v>8285</v>
      </c>
      <c r="Q2406" t="s">
        <v>8286</v>
      </c>
      <c r="R2406" s="9">
        <f t="shared" si="116"/>
        <v>42768.833645833336</v>
      </c>
      <c r="S2406" s="9">
        <f t="shared" si="117"/>
        <v>42780.833645833336</v>
      </c>
      <c r="T2406">
        <f t="shared" si="118"/>
        <v>2017</v>
      </c>
    </row>
    <row r="2407" spans="1:20" ht="43.5" x14ac:dyDescent="0.35">
      <c r="A2407">
        <v>448</v>
      </c>
      <c r="B2407" s="3" t="s">
        <v>449</v>
      </c>
      <c r="C2407" s="3" t="s">
        <v>4558</v>
      </c>
      <c r="D2407" s="6">
        <v>2500</v>
      </c>
      <c r="E2407" s="8">
        <v>82.01</v>
      </c>
      <c r="F2407" t="s">
        <v>8220</v>
      </c>
      <c r="G2407" t="s">
        <v>8223</v>
      </c>
      <c r="H2407" t="s">
        <v>8245</v>
      </c>
      <c r="I2407" s="11">
        <v>1400091095</v>
      </c>
      <c r="J2407">
        <v>1398363095</v>
      </c>
      <c r="K2407" t="b">
        <v>0</v>
      </c>
      <c r="L2407">
        <v>4</v>
      </c>
      <c r="M2407" t="b">
        <v>0</v>
      </c>
      <c r="N2407">
        <f>ROUND(E2407/D2407*100,0)</f>
        <v>3</v>
      </c>
      <c r="O2407">
        <f>IFERROR(ROUND(E2407/L2407,2),0)</f>
        <v>20.5</v>
      </c>
      <c r="P2407" s="12" t="s">
        <v>8290</v>
      </c>
      <c r="Q2407" t="s">
        <v>8304</v>
      </c>
      <c r="R2407" s="9">
        <f t="shared" si="116"/>
        <v>41753.758043981477</v>
      </c>
      <c r="S2407" s="9">
        <f t="shared" si="117"/>
        <v>41773.758043981477</v>
      </c>
      <c r="T2407">
        <f t="shared" si="118"/>
        <v>2014</v>
      </c>
    </row>
    <row r="2408" spans="1:20" ht="43.5" x14ac:dyDescent="0.35">
      <c r="A2408">
        <v>898</v>
      </c>
      <c r="B2408" s="3" t="s">
        <v>899</v>
      </c>
      <c r="C2408" s="3" t="s">
        <v>5008</v>
      </c>
      <c r="D2408" s="6">
        <v>2500</v>
      </c>
      <c r="E2408" s="8">
        <v>70</v>
      </c>
      <c r="F2408" t="s">
        <v>8220</v>
      </c>
      <c r="G2408" t="s">
        <v>8223</v>
      </c>
      <c r="H2408" t="s">
        <v>8245</v>
      </c>
      <c r="I2408" s="11">
        <v>1326651110</v>
      </c>
      <c r="J2408">
        <v>1322763110</v>
      </c>
      <c r="K2408" t="b">
        <v>0</v>
      </c>
      <c r="L2408">
        <v>2</v>
      </c>
      <c r="M2408" t="b">
        <v>0</v>
      </c>
      <c r="N2408">
        <f>ROUND(E2408/D2408*100,0)</f>
        <v>3</v>
      </c>
      <c r="O2408">
        <f>IFERROR(ROUND(E2408/L2408,2),0)</f>
        <v>35</v>
      </c>
      <c r="P2408" s="12" t="s">
        <v>8293</v>
      </c>
      <c r="Q2408" t="s">
        <v>8294</v>
      </c>
      <c r="R2408" s="9">
        <f t="shared" si="116"/>
        <v>40878.758217592593</v>
      </c>
      <c r="S2408" s="9">
        <f t="shared" si="117"/>
        <v>40923.758217592593</v>
      </c>
      <c r="T2408">
        <f t="shared" si="118"/>
        <v>2011</v>
      </c>
    </row>
    <row r="2409" spans="1:20" ht="58" x14ac:dyDescent="0.35">
      <c r="A2409">
        <v>549</v>
      </c>
      <c r="B2409" s="3" t="s">
        <v>550</v>
      </c>
      <c r="C2409" s="3" t="s">
        <v>4659</v>
      </c>
      <c r="D2409" s="6">
        <v>2500</v>
      </c>
      <c r="E2409" s="8">
        <v>68</v>
      </c>
      <c r="F2409" t="s">
        <v>8220</v>
      </c>
      <c r="G2409" t="s">
        <v>8224</v>
      </c>
      <c r="H2409" t="s">
        <v>8246</v>
      </c>
      <c r="I2409" s="11">
        <v>1436368622</v>
      </c>
      <c r="J2409">
        <v>1433776622</v>
      </c>
      <c r="K2409" t="b">
        <v>0</v>
      </c>
      <c r="L2409">
        <v>8</v>
      </c>
      <c r="M2409" t="b">
        <v>0</v>
      </c>
      <c r="N2409">
        <f>ROUND(E2409/D2409*100,0)</f>
        <v>3</v>
      </c>
      <c r="O2409">
        <f>IFERROR(ROUND(E2409/L2409,2),0)</f>
        <v>8.5</v>
      </c>
      <c r="P2409" s="12" t="s">
        <v>8277</v>
      </c>
      <c r="Q2409" t="s">
        <v>8307</v>
      </c>
      <c r="R2409" s="9">
        <f t="shared" si="116"/>
        <v>42163.636828703704</v>
      </c>
      <c r="S2409" s="9">
        <f t="shared" si="117"/>
        <v>42193.636828703704</v>
      </c>
      <c r="T2409">
        <f t="shared" si="118"/>
        <v>2015</v>
      </c>
    </row>
    <row r="2410" spans="1:20" ht="43.5" x14ac:dyDescent="0.3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 s="11">
        <v>1438467894</v>
      </c>
      <c r="J2410">
        <v>1436307894</v>
      </c>
      <c r="K2410" t="b">
        <v>0</v>
      </c>
      <c r="L2410">
        <v>30</v>
      </c>
      <c r="M2410" t="b">
        <v>1</v>
      </c>
      <c r="N2410">
        <f>ROUND(E2410/D2410*100,0)</f>
        <v>119</v>
      </c>
      <c r="O2410">
        <f>IFERROR(ROUND(E2410/L2410,2),0)</f>
        <v>29.67</v>
      </c>
      <c r="P2410" s="12" t="s">
        <v>8266</v>
      </c>
      <c r="Q2410" t="s">
        <v>8268</v>
      </c>
      <c r="R2410" s="9">
        <f t="shared" si="116"/>
        <v>42192.933958333335</v>
      </c>
      <c r="S2410" s="9">
        <f t="shared" si="117"/>
        <v>42217.933958333335</v>
      </c>
      <c r="T2410">
        <f t="shared" si="118"/>
        <v>2015</v>
      </c>
    </row>
    <row r="2411" spans="1:20" ht="43.5" x14ac:dyDescent="0.3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 s="11">
        <v>1321385820</v>
      </c>
      <c r="J2411">
        <v>1318539484</v>
      </c>
      <c r="K2411" t="b">
        <v>0</v>
      </c>
      <c r="L2411">
        <v>25</v>
      </c>
      <c r="M2411" t="b">
        <v>1</v>
      </c>
      <c r="N2411">
        <f>ROUND(E2411/D2411*100,0)</f>
        <v>111</v>
      </c>
      <c r="O2411">
        <f>IFERROR(ROUND(E2411/L2411,2),0)</f>
        <v>35.6</v>
      </c>
      <c r="P2411" s="12" t="s">
        <v>8293</v>
      </c>
      <c r="Q2411" t="s">
        <v>8306</v>
      </c>
      <c r="R2411" s="9">
        <f t="shared" si="116"/>
        <v>40829.873657407406</v>
      </c>
      <c r="S2411" s="9">
        <f t="shared" si="117"/>
        <v>40862.817361111112</v>
      </c>
      <c r="T2411">
        <f t="shared" si="118"/>
        <v>2011</v>
      </c>
    </row>
    <row r="2412" spans="1:20" ht="43.5" x14ac:dyDescent="0.3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 s="11">
        <v>1365367938</v>
      </c>
      <c r="J2412">
        <v>1361483538</v>
      </c>
      <c r="K2412" t="b">
        <v>1</v>
      </c>
      <c r="L2412">
        <v>25</v>
      </c>
      <c r="M2412" t="b">
        <v>1</v>
      </c>
      <c r="N2412">
        <f>ROUND(E2412/D2412*100,0)</f>
        <v>148</v>
      </c>
      <c r="O2412">
        <f>IFERROR(ROUND(E2412/L2412,2),0)</f>
        <v>35.44</v>
      </c>
      <c r="P2412" s="12" t="s">
        <v>8280</v>
      </c>
      <c r="Q2412" t="s">
        <v>8281</v>
      </c>
      <c r="R2412" s="9">
        <f t="shared" si="116"/>
        <v>41326.911319444444</v>
      </c>
      <c r="S2412" s="9">
        <f t="shared" si="117"/>
        <v>41371.869652777779</v>
      </c>
      <c r="T2412">
        <f t="shared" si="118"/>
        <v>2013</v>
      </c>
    </row>
    <row r="2413" spans="1:20" ht="43.5" x14ac:dyDescent="0.35">
      <c r="A2413">
        <v>4093</v>
      </c>
      <c r="B2413" s="3" t="s">
        <v>4089</v>
      </c>
      <c r="C2413" s="3" t="s">
        <v>8196</v>
      </c>
      <c r="D2413" s="6">
        <v>2500</v>
      </c>
      <c r="E2413" s="8">
        <v>60</v>
      </c>
      <c r="F2413" t="s">
        <v>8220</v>
      </c>
      <c r="G2413" t="s">
        <v>8224</v>
      </c>
      <c r="H2413" t="s">
        <v>8246</v>
      </c>
      <c r="I2413" s="11">
        <v>1440272093</v>
      </c>
      <c r="J2413">
        <v>1435088093</v>
      </c>
      <c r="K2413" t="b">
        <v>0</v>
      </c>
      <c r="L2413">
        <v>4</v>
      </c>
      <c r="M2413" t="b">
        <v>0</v>
      </c>
      <c r="N2413">
        <f>ROUND(E2413/D2413*100,0)</f>
        <v>2</v>
      </c>
      <c r="O2413">
        <f>IFERROR(ROUND(E2413/L2413,2),0)</f>
        <v>15</v>
      </c>
      <c r="P2413" s="12" t="s">
        <v>8266</v>
      </c>
      <c r="Q2413" t="s">
        <v>8268</v>
      </c>
      <c r="R2413" s="9">
        <f t="shared" si="116"/>
        <v>42178.815891203703</v>
      </c>
      <c r="S2413" s="9">
        <f t="shared" si="117"/>
        <v>42238.815891203703</v>
      </c>
      <c r="T2413">
        <f t="shared" si="118"/>
        <v>2015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1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>ROUND(E2414/D2414*100,0)</f>
        <v>885</v>
      </c>
      <c r="O2414">
        <f>IFERROR(ROUND(E2414/L2414,2),0)</f>
        <v>35.4</v>
      </c>
      <c r="P2414" s="12" t="s">
        <v>8282</v>
      </c>
      <c r="Q2414" t="s">
        <v>8283</v>
      </c>
      <c r="R2414" s="9">
        <f t="shared" si="116"/>
        <v>42410.982002314813</v>
      </c>
      <c r="S2414" s="9">
        <f t="shared" si="117"/>
        <v>42440.982002314813</v>
      </c>
      <c r="T2414">
        <f t="shared" si="118"/>
        <v>2016</v>
      </c>
    </row>
    <row r="2415" spans="1:20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1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>ROUND(E2415/D2415*100,0)</f>
        <v>1</v>
      </c>
      <c r="O2415">
        <f>IFERROR(ROUND(E2415/L2415,2),0)</f>
        <v>80.45</v>
      </c>
      <c r="P2415" s="12" t="s">
        <v>8277</v>
      </c>
      <c r="Q2415" t="s">
        <v>8284</v>
      </c>
      <c r="R2415" s="9">
        <f t="shared" si="116"/>
        <v>41953.158854166672</v>
      </c>
      <c r="S2415" s="9">
        <f t="shared" si="117"/>
        <v>41983.158854166672</v>
      </c>
      <c r="T2415">
        <f t="shared" si="118"/>
        <v>2014</v>
      </c>
    </row>
    <row r="2416" spans="1:20" ht="43.5" x14ac:dyDescent="0.35">
      <c r="A2416">
        <v>2779</v>
      </c>
      <c r="B2416" s="3" t="s">
        <v>2779</v>
      </c>
      <c r="C2416" s="3" t="s">
        <v>6889</v>
      </c>
      <c r="D2416" s="6">
        <v>2500</v>
      </c>
      <c r="E2416" s="8">
        <v>53</v>
      </c>
      <c r="F2416" t="s">
        <v>8220</v>
      </c>
      <c r="G2416" t="s">
        <v>8223</v>
      </c>
      <c r="H2416" t="s">
        <v>8245</v>
      </c>
      <c r="I2416" s="11">
        <v>1448204621</v>
      </c>
      <c r="J2416">
        <v>1445609021</v>
      </c>
      <c r="K2416" t="b">
        <v>0</v>
      </c>
      <c r="L2416">
        <v>1</v>
      </c>
      <c r="M2416" t="b">
        <v>0</v>
      </c>
      <c r="N2416">
        <f>ROUND(E2416/D2416*100,0)</f>
        <v>2</v>
      </c>
      <c r="O2416">
        <f>IFERROR(ROUND(E2416/L2416,2),0)</f>
        <v>53</v>
      </c>
      <c r="P2416" s="12" t="s">
        <v>8280</v>
      </c>
      <c r="Q2416" t="s">
        <v>8321</v>
      </c>
      <c r="R2416" s="9">
        <f t="shared" si="116"/>
        <v>42300.585891203707</v>
      </c>
      <c r="S2416" s="9">
        <f t="shared" si="117"/>
        <v>42330.627557870372</v>
      </c>
      <c r="T2416">
        <f t="shared" si="118"/>
        <v>2015</v>
      </c>
    </row>
    <row r="2417" spans="1:20" x14ac:dyDescent="0.35">
      <c r="A2417">
        <v>2864</v>
      </c>
      <c r="B2417" s="3" t="s">
        <v>2864</v>
      </c>
      <c r="C2417" s="3" t="s">
        <v>6974</v>
      </c>
      <c r="D2417" s="6">
        <v>2500</v>
      </c>
      <c r="E2417" s="8">
        <v>40</v>
      </c>
      <c r="F2417" t="s">
        <v>8220</v>
      </c>
      <c r="G2417" t="s">
        <v>8224</v>
      </c>
      <c r="H2417" t="s">
        <v>8246</v>
      </c>
      <c r="I2417" s="11">
        <v>1437139080</v>
      </c>
      <c r="J2417">
        <v>1434552207</v>
      </c>
      <c r="K2417" t="b">
        <v>0</v>
      </c>
      <c r="L2417">
        <v>3</v>
      </c>
      <c r="M2417" t="b">
        <v>0</v>
      </c>
      <c r="N2417">
        <f>ROUND(E2417/D2417*100,0)</f>
        <v>2</v>
      </c>
      <c r="O2417">
        <f>IFERROR(ROUND(E2417/L2417,2),0)</f>
        <v>13.33</v>
      </c>
      <c r="P2417" s="12" t="s">
        <v>8266</v>
      </c>
      <c r="Q2417" t="s">
        <v>8268</v>
      </c>
      <c r="R2417" s="9">
        <f t="shared" si="116"/>
        <v>42172.613506944443</v>
      </c>
      <c r="S2417" s="9">
        <f t="shared" si="117"/>
        <v>42202.554166666669</v>
      </c>
      <c r="T2417">
        <f t="shared" si="118"/>
        <v>2015</v>
      </c>
    </row>
    <row r="2418" spans="1:20" ht="29" x14ac:dyDescent="0.35">
      <c r="A2418">
        <v>3747</v>
      </c>
      <c r="B2418" s="3" t="s">
        <v>3744</v>
      </c>
      <c r="C2418" s="3" t="s">
        <v>7857</v>
      </c>
      <c r="D2418" s="6">
        <v>2500</v>
      </c>
      <c r="E2418" s="8">
        <v>25</v>
      </c>
      <c r="F2418" t="s">
        <v>8220</v>
      </c>
      <c r="G2418" t="s">
        <v>8224</v>
      </c>
      <c r="H2418" t="s">
        <v>8246</v>
      </c>
      <c r="I2418" s="11">
        <v>1436137140</v>
      </c>
      <c r="J2418">
        <v>1433833896</v>
      </c>
      <c r="K2418" t="b">
        <v>0</v>
      </c>
      <c r="L2418">
        <v>1</v>
      </c>
      <c r="M2418" t="b">
        <v>0</v>
      </c>
      <c r="N2418">
        <f>ROUND(E2418/D2418*100,0)</f>
        <v>1</v>
      </c>
      <c r="O2418">
        <f>IFERROR(ROUND(E2418/L2418,2),0)</f>
        <v>25</v>
      </c>
      <c r="P2418" s="12" t="s">
        <v>8266</v>
      </c>
      <c r="Q2418" t="s">
        <v>8268</v>
      </c>
      <c r="R2418" s="9">
        <f t="shared" si="116"/>
        <v>42164.299722222218</v>
      </c>
      <c r="S2418" s="9">
        <f t="shared" si="117"/>
        <v>42190.957638888889</v>
      </c>
      <c r="T2418">
        <f t="shared" si="118"/>
        <v>2015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>ROUND(E2419/D2419*100,0)</f>
        <v>119</v>
      </c>
      <c r="O2419">
        <f>IFERROR(ROUND(E2419/L2419,2),0)</f>
        <v>17.25</v>
      </c>
      <c r="P2419" s="12" t="s">
        <v>8266</v>
      </c>
      <c r="Q2419" t="s">
        <v>8268</v>
      </c>
      <c r="R2419" s="9">
        <f t="shared" si="116"/>
        <v>42779.610289351855</v>
      </c>
      <c r="S2419" s="9">
        <f t="shared" si="117"/>
        <v>42794</v>
      </c>
      <c r="T2419">
        <f t="shared" si="118"/>
        <v>2017</v>
      </c>
    </row>
    <row r="2420" spans="1:20" ht="43.5" x14ac:dyDescent="0.35">
      <c r="A2420">
        <v>3927</v>
      </c>
      <c r="B2420" s="3" t="s">
        <v>3924</v>
      </c>
      <c r="C2420" s="3" t="s">
        <v>8035</v>
      </c>
      <c r="D2420" s="6">
        <v>2500</v>
      </c>
      <c r="E2420" s="8">
        <v>25</v>
      </c>
      <c r="F2420" t="s">
        <v>8220</v>
      </c>
      <c r="G2420" t="s">
        <v>8224</v>
      </c>
      <c r="H2420" t="s">
        <v>8246</v>
      </c>
      <c r="I2420" s="11">
        <v>1407565504</v>
      </c>
      <c r="J2420">
        <v>1404973504</v>
      </c>
      <c r="K2420" t="b">
        <v>0</v>
      </c>
      <c r="L2420">
        <v>2</v>
      </c>
      <c r="M2420" t="b">
        <v>0</v>
      </c>
      <c r="N2420">
        <f>ROUND(E2420/D2420*100,0)</f>
        <v>1</v>
      </c>
      <c r="O2420">
        <f>IFERROR(ROUND(E2420/L2420,2),0)</f>
        <v>12.5</v>
      </c>
      <c r="P2420" s="12" t="s">
        <v>8266</v>
      </c>
      <c r="Q2420" t="s">
        <v>8268</v>
      </c>
      <c r="R2420" s="9">
        <f t="shared" si="116"/>
        <v>41830.267407407409</v>
      </c>
      <c r="S2420" s="9">
        <f t="shared" si="117"/>
        <v>41860.267407407409</v>
      </c>
      <c r="T2420">
        <f t="shared" si="118"/>
        <v>2014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>ROUND(E2421/D2421*100,0)</f>
        <v>15</v>
      </c>
      <c r="O2421">
        <f>IFERROR(ROUND(E2421/L2421,2),0)</f>
        <v>97.33</v>
      </c>
      <c r="P2421" s="12" t="s">
        <v>8277</v>
      </c>
      <c r="Q2421" t="s">
        <v>8279</v>
      </c>
      <c r="R2421" s="9">
        <f t="shared" si="116"/>
        <v>41816.812094907407</v>
      </c>
      <c r="S2421" s="9">
        <f t="shared" si="117"/>
        <v>41831.666666666664</v>
      </c>
      <c r="T2421">
        <f t="shared" si="118"/>
        <v>2014</v>
      </c>
    </row>
    <row r="2422" spans="1:20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1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>ROUND(E2422/D2422*100,0)</f>
        <v>219</v>
      </c>
      <c r="O2422">
        <f>IFERROR(ROUND(E2422/L2422,2),0)</f>
        <v>62.5</v>
      </c>
      <c r="P2422" s="12" t="s">
        <v>8293</v>
      </c>
      <c r="Q2422" t="s">
        <v>8297</v>
      </c>
      <c r="R2422" s="9">
        <f t="shared" si="116"/>
        <v>42184.646863425922</v>
      </c>
      <c r="S2422" s="9">
        <f t="shared" si="117"/>
        <v>42214.646863425922</v>
      </c>
      <c r="T2422">
        <f t="shared" si="118"/>
        <v>2015</v>
      </c>
    </row>
    <row r="2423" spans="1:20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1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>ROUND(E2423/D2423*100,0)</f>
        <v>109</v>
      </c>
      <c r="O2423">
        <f>IFERROR(ROUND(E2423/L2423,2),0)</f>
        <v>46.05</v>
      </c>
      <c r="P2423" s="12" t="s">
        <v>8266</v>
      </c>
      <c r="Q2423" t="s">
        <v>8268</v>
      </c>
      <c r="R2423" s="9">
        <f t="shared" si="116"/>
        <v>42523.248715277776</v>
      </c>
      <c r="S2423" s="9">
        <f t="shared" si="117"/>
        <v>42537.248715277776</v>
      </c>
      <c r="T2423">
        <f t="shared" si="118"/>
        <v>2016</v>
      </c>
    </row>
    <row r="2424" spans="1:20" ht="43.5" x14ac:dyDescent="0.35">
      <c r="A2424">
        <v>569</v>
      </c>
      <c r="B2424" s="3" t="s">
        <v>570</v>
      </c>
      <c r="C2424" s="3" t="s">
        <v>4679</v>
      </c>
      <c r="D2424" s="6">
        <v>2500</v>
      </c>
      <c r="E2424" s="8">
        <v>20</v>
      </c>
      <c r="F2424" t="s">
        <v>8220</v>
      </c>
      <c r="G2424" t="s">
        <v>8228</v>
      </c>
      <c r="H2424" t="s">
        <v>8250</v>
      </c>
      <c r="I2424" s="11">
        <v>1451679612</v>
      </c>
      <c r="J2424">
        <v>1449087612</v>
      </c>
      <c r="K2424" t="b">
        <v>0</v>
      </c>
      <c r="L2424">
        <v>1</v>
      </c>
      <c r="M2424" t="b">
        <v>0</v>
      </c>
      <c r="N2424">
        <f>ROUND(E2424/D2424*100,0)</f>
        <v>1</v>
      </c>
      <c r="O2424">
        <f>IFERROR(ROUND(E2424/L2424,2),0)</f>
        <v>20</v>
      </c>
      <c r="P2424" s="12" t="s">
        <v>8277</v>
      </c>
      <c r="Q2424" t="s">
        <v>8307</v>
      </c>
      <c r="R2424" s="9">
        <f t="shared" si="116"/>
        <v>42340.847361111111</v>
      </c>
      <c r="S2424" s="9">
        <f t="shared" si="117"/>
        <v>42370.847361111111</v>
      </c>
      <c r="T2424">
        <f t="shared" si="118"/>
        <v>2015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>ROUND(E2425/D2425*100,0)</f>
        <v>289</v>
      </c>
      <c r="O2425">
        <f>IFERROR(ROUND(E2425/L2425,2),0)</f>
        <v>43.35</v>
      </c>
      <c r="P2425" s="12" t="s">
        <v>8266</v>
      </c>
      <c r="Q2425" t="s">
        <v>8268</v>
      </c>
      <c r="R2425" s="9">
        <f t="shared" si="116"/>
        <v>42521.291504629626</v>
      </c>
      <c r="S2425" s="9">
        <f t="shared" si="117"/>
        <v>42529.582638888889</v>
      </c>
      <c r="T2425">
        <f t="shared" si="118"/>
        <v>2016</v>
      </c>
    </row>
    <row r="2426" spans="1:20" ht="43.5" x14ac:dyDescent="0.35">
      <c r="A2426">
        <v>1863</v>
      </c>
      <c r="B2426" s="3" t="s">
        <v>1864</v>
      </c>
      <c r="C2426" s="3" t="s">
        <v>5973</v>
      </c>
      <c r="D2426" s="6">
        <v>2500</v>
      </c>
      <c r="E2426" s="8">
        <v>10</v>
      </c>
      <c r="F2426" t="s">
        <v>8220</v>
      </c>
      <c r="G2426" t="s">
        <v>8223</v>
      </c>
      <c r="H2426" t="s">
        <v>8245</v>
      </c>
      <c r="I2426" s="11">
        <v>1402600085</v>
      </c>
      <c r="J2426">
        <v>1400008085</v>
      </c>
      <c r="K2426" t="b">
        <v>0</v>
      </c>
      <c r="L2426">
        <v>2</v>
      </c>
      <c r="M2426" t="b">
        <v>0</v>
      </c>
      <c r="N2426">
        <f>ROUND(E2426/D2426*100,0)</f>
        <v>0</v>
      </c>
      <c r="O2426">
        <f>IFERROR(ROUND(E2426/L2426,2),0)</f>
        <v>5</v>
      </c>
      <c r="P2426" s="12" t="s">
        <v>8285</v>
      </c>
      <c r="Q2426" t="s">
        <v>8309</v>
      </c>
      <c r="R2426" s="9">
        <f t="shared" si="116"/>
        <v>41772.797280092593</v>
      </c>
      <c r="S2426" s="9">
        <f t="shared" si="117"/>
        <v>41802.797280092593</v>
      </c>
      <c r="T2426">
        <f t="shared" si="118"/>
        <v>2014</v>
      </c>
    </row>
    <row r="2427" spans="1:20" ht="43.5" x14ac:dyDescent="0.35">
      <c r="A2427">
        <v>194</v>
      </c>
      <c r="B2427" s="3" t="s">
        <v>196</v>
      </c>
      <c r="C2427" s="3" t="s">
        <v>4304</v>
      </c>
      <c r="D2427" s="6">
        <v>2500</v>
      </c>
      <c r="E2427" s="8">
        <v>3</v>
      </c>
      <c r="F2427" t="s">
        <v>8220</v>
      </c>
      <c r="G2427" t="s">
        <v>8224</v>
      </c>
      <c r="H2427" t="s">
        <v>8246</v>
      </c>
      <c r="I2427" s="11">
        <v>1457308531</v>
      </c>
      <c r="J2427">
        <v>1452124531</v>
      </c>
      <c r="K2427" t="b">
        <v>0</v>
      </c>
      <c r="L2427">
        <v>3</v>
      </c>
      <c r="M2427" t="b">
        <v>0</v>
      </c>
      <c r="N2427">
        <f>ROUND(E2427/D2427*100,0)</f>
        <v>0</v>
      </c>
      <c r="O2427">
        <f>IFERROR(ROUND(E2427/L2427,2),0)</f>
        <v>1</v>
      </c>
      <c r="P2427" s="12" t="s">
        <v>8290</v>
      </c>
      <c r="Q2427" t="s">
        <v>8292</v>
      </c>
      <c r="R2427" s="9">
        <f t="shared" si="116"/>
        <v>42375.996886574074</v>
      </c>
      <c r="S2427" s="9">
        <f t="shared" si="117"/>
        <v>42435.996886574074</v>
      </c>
      <c r="T2427">
        <f t="shared" si="118"/>
        <v>2016</v>
      </c>
    </row>
    <row r="2428" spans="1:20" ht="43.5" x14ac:dyDescent="0.35">
      <c r="A2428">
        <v>2907</v>
      </c>
      <c r="B2428" s="3" t="s">
        <v>2907</v>
      </c>
      <c r="C2428" s="3" t="s">
        <v>7017</v>
      </c>
      <c r="D2428" s="6">
        <v>2500</v>
      </c>
      <c r="E2428" s="8">
        <v>2</v>
      </c>
      <c r="F2428" t="s">
        <v>8220</v>
      </c>
      <c r="G2428" t="s">
        <v>8223</v>
      </c>
      <c r="H2428" t="s">
        <v>8245</v>
      </c>
      <c r="I2428" s="11">
        <v>1463259837</v>
      </c>
      <c r="J2428">
        <v>1458075837</v>
      </c>
      <c r="K2428" t="b">
        <v>0</v>
      </c>
      <c r="L2428">
        <v>2</v>
      </c>
      <c r="M2428" t="b">
        <v>0</v>
      </c>
      <c r="N2428">
        <f>ROUND(E2428/D2428*100,0)</f>
        <v>0</v>
      </c>
      <c r="O2428">
        <f>IFERROR(ROUND(E2428/L2428,2),0)</f>
        <v>1</v>
      </c>
      <c r="P2428" s="12" t="s">
        <v>8266</v>
      </c>
      <c r="Q2428" t="s">
        <v>8268</v>
      </c>
      <c r="R2428" s="9">
        <f t="shared" si="116"/>
        <v>42444.877743055549</v>
      </c>
      <c r="S2428" s="9">
        <f t="shared" si="117"/>
        <v>42504.877743055549</v>
      </c>
      <c r="T2428">
        <f t="shared" si="118"/>
        <v>2016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>ROUND(E2429/D2429*100,0)</f>
        <v>156</v>
      </c>
      <c r="O2429">
        <f>IFERROR(ROUND(E2429/L2429,2),0)</f>
        <v>26.06</v>
      </c>
      <c r="P2429" s="12" t="s">
        <v>8293</v>
      </c>
      <c r="Q2429" t="s">
        <v>8295</v>
      </c>
      <c r="R2429" s="9">
        <f t="shared" si="116"/>
        <v>40958.717268518521</v>
      </c>
      <c r="S2429" s="9">
        <f t="shared" si="117"/>
        <v>40981.290972222225</v>
      </c>
      <c r="T2429">
        <f t="shared" si="118"/>
        <v>2012</v>
      </c>
    </row>
    <row r="2430" spans="1:20" ht="43.5" x14ac:dyDescent="0.35">
      <c r="A2430">
        <v>681</v>
      </c>
      <c r="B2430" s="3" t="s">
        <v>682</v>
      </c>
      <c r="C2430" s="3" t="s">
        <v>4791</v>
      </c>
      <c r="D2430" s="6">
        <v>2500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1477509604</v>
      </c>
      <c r="J2430">
        <v>1474917604</v>
      </c>
      <c r="K2430" t="b">
        <v>0</v>
      </c>
      <c r="L2430">
        <v>1</v>
      </c>
      <c r="M2430" t="b">
        <v>0</v>
      </c>
      <c r="N2430">
        <f>ROUND(E2430/D2430*100,0)</f>
        <v>0</v>
      </c>
      <c r="O2430">
        <f>IFERROR(ROUND(E2430/L2430,2),0)</f>
        <v>1</v>
      </c>
      <c r="P2430" s="12" t="s">
        <v>8277</v>
      </c>
      <c r="Q2430" t="s">
        <v>8279</v>
      </c>
      <c r="R2430" s="9">
        <f t="shared" si="116"/>
        <v>42639.805601851855</v>
      </c>
      <c r="S2430" s="9">
        <f t="shared" si="117"/>
        <v>42669.805601851855</v>
      </c>
      <c r="T2430">
        <f t="shared" si="118"/>
        <v>2016</v>
      </c>
    </row>
    <row r="2431" spans="1:20" ht="43.5" x14ac:dyDescent="0.35">
      <c r="A2431">
        <v>1111</v>
      </c>
      <c r="B2431" s="3" t="s">
        <v>1112</v>
      </c>
      <c r="C2431" s="3" t="s">
        <v>5221</v>
      </c>
      <c r="D2431" s="6">
        <v>2500</v>
      </c>
      <c r="E2431" s="8">
        <v>1</v>
      </c>
      <c r="F2431" t="s">
        <v>8220</v>
      </c>
      <c r="G2431" t="s">
        <v>8223</v>
      </c>
      <c r="H2431" t="s">
        <v>8245</v>
      </c>
      <c r="I2431" s="11">
        <v>1452228790</v>
      </c>
      <c r="J2431">
        <v>1449636790</v>
      </c>
      <c r="K2431" t="b">
        <v>0</v>
      </c>
      <c r="L2431">
        <v>1</v>
      </c>
      <c r="M2431" t="b">
        <v>0</v>
      </c>
      <c r="N2431">
        <f>ROUND(E2431/D2431*100,0)</f>
        <v>0</v>
      </c>
      <c r="O2431">
        <f>IFERROR(ROUND(E2431/L2431,2),0)</f>
        <v>1</v>
      </c>
      <c r="P2431" s="12" t="s">
        <v>8285</v>
      </c>
      <c r="Q2431" t="s">
        <v>8300</v>
      </c>
      <c r="R2431" s="9">
        <f t="shared" si="116"/>
        <v>42347.203587962969</v>
      </c>
      <c r="S2431" s="9">
        <f t="shared" si="117"/>
        <v>42377.203587962969</v>
      </c>
      <c r="T2431">
        <f t="shared" si="118"/>
        <v>2015</v>
      </c>
    </row>
    <row r="2432" spans="1:20" ht="43.5" x14ac:dyDescent="0.35">
      <c r="A2432">
        <v>3859</v>
      </c>
      <c r="B2432" s="3" t="s">
        <v>3856</v>
      </c>
      <c r="C2432" s="3" t="s">
        <v>7968</v>
      </c>
      <c r="D2432" s="6">
        <v>2500</v>
      </c>
      <c r="E2432" s="8">
        <v>1</v>
      </c>
      <c r="F2432" t="s">
        <v>8220</v>
      </c>
      <c r="G2432" t="s">
        <v>8223</v>
      </c>
      <c r="H2432" t="s">
        <v>8245</v>
      </c>
      <c r="I2432" s="11">
        <v>1403730000</v>
      </c>
      <c r="J2432">
        <v>1401485207</v>
      </c>
      <c r="K2432" t="b">
        <v>0</v>
      </c>
      <c r="L2432">
        <v>1</v>
      </c>
      <c r="M2432" t="b">
        <v>0</v>
      </c>
      <c r="N2432">
        <f>ROUND(E2432/D2432*100,0)</f>
        <v>0</v>
      </c>
      <c r="O2432">
        <f>IFERROR(ROUND(E2432/L2432,2),0)</f>
        <v>1</v>
      </c>
      <c r="P2432" s="12" t="s">
        <v>8266</v>
      </c>
      <c r="Q2432" t="s">
        <v>8268</v>
      </c>
      <c r="R2432" s="9">
        <f t="shared" si="116"/>
        <v>41789.893599537041</v>
      </c>
      <c r="S2432" s="9">
        <f t="shared" si="117"/>
        <v>41815.875</v>
      </c>
      <c r="T2432">
        <f t="shared" si="118"/>
        <v>2014</v>
      </c>
    </row>
    <row r="2433" spans="1:20" ht="43.5" x14ac:dyDescent="0.35">
      <c r="A2433">
        <v>4112</v>
      </c>
      <c r="B2433" s="3" t="s">
        <v>4108</v>
      </c>
      <c r="C2433" s="3" t="s">
        <v>6961</v>
      </c>
      <c r="D2433" s="6">
        <v>2500</v>
      </c>
      <c r="E2433" s="8">
        <v>1</v>
      </c>
      <c r="F2433" t="s">
        <v>8220</v>
      </c>
      <c r="G2433" t="s">
        <v>8240</v>
      </c>
      <c r="H2433" t="s">
        <v>8248</v>
      </c>
      <c r="I2433" s="11">
        <v>1456617600</v>
      </c>
      <c r="J2433">
        <v>1454280186</v>
      </c>
      <c r="K2433" t="b">
        <v>0</v>
      </c>
      <c r="L2433">
        <v>1</v>
      </c>
      <c r="M2433" t="b">
        <v>0</v>
      </c>
      <c r="N2433">
        <f>ROUND(E2433/D2433*100,0)</f>
        <v>0</v>
      </c>
      <c r="O2433">
        <f>IFERROR(ROUND(E2433/L2433,2),0)</f>
        <v>1</v>
      </c>
      <c r="P2433" s="12" t="s">
        <v>8266</v>
      </c>
      <c r="Q2433" t="s">
        <v>8268</v>
      </c>
      <c r="R2433" s="9">
        <f t="shared" si="116"/>
        <v>42400.946597222224</v>
      </c>
      <c r="S2433" s="9">
        <f t="shared" si="117"/>
        <v>42428</v>
      </c>
      <c r="T2433">
        <f t="shared" si="118"/>
        <v>2016</v>
      </c>
    </row>
    <row r="2434" spans="1:20" ht="43.5" x14ac:dyDescent="0.3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 s="11">
        <v>1338830395</v>
      </c>
      <c r="J2434">
        <v>1336238395</v>
      </c>
      <c r="K2434" t="b">
        <v>0</v>
      </c>
      <c r="L2434">
        <v>25</v>
      </c>
      <c r="M2434" t="b">
        <v>1</v>
      </c>
      <c r="N2434">
        <f>ROUND(E2434/D2434*100,0)</f>
        <v>113</v>
      </c>
      <c r="O2434">
        <f>IFERROR(ROUND(E2434/L2434,2),0)</f>
        <v>34</v>
      </c>
      <c r="P2434" s="12" t="s">
        <v>8293</v>
      </c>
      <c r="Q2434" t="s">
        <v>8294</v>
      </c>
      <c r="R2434" s="9">
        <f t="shared" si="116"/>
        <v>41034.72216435185</v>
      </c>
      <c r="S2434" s="9">
        <f t="shared" si="117"/>
        <v>41064.72216435185</v>
      </c>
      <c r="T2434">
        <f t="shared" si="118"/>
        <v>2012</v>
      </c>
    </row>
    <row r="2435" spans="1:20" ht="58" x14ac:dyDescent="0.3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 s="11">
        <v>1449701284</v>
      </c>
      <c r="J2435">
        <v>1446241684</v>
      </c>
      <c r="K2435" t="b">
        <v>0</v>
      </c>
      <c r="L2435">
        <v>21</v>
      </c>
      <c r="M2435" t="b">
        <v>1</v>
      </c>
      <c r="N2435">
        <f>ROUND(E2435/D2435*100,0)</f>
        <v>100</v>
      </c>
      <c r="O2435">
        <f>IFERROR(ROUND(E2435/L2435,2),0)</f>
        <v>40.479999999999997</v>
      </c>
      <c r="P2435" s="12" t="s">
        <v>8266</v>
      </c>
      <c r="Q2435" t="s">
        <v>8268</v>
      </c>
      <c r="R2435" s="9">
        <f t="shared" ref="R2435:R2498" si="119">(((J2435/60)/60)/24)+DATE(1970,1,1)</f>
        <v>42307.908379629633</v>
      </c>
      <c r="S2435" s="9">
        <f t="shared" ref="S2435:S2498" si="120">(((I2435/60)/60)/24)+DATE(1970,1,1)</f>
        <v>42347.950046296297</v>
      </c>
      <c r="T2435">
        <f t="shared" si="118"/>
        <v>2015</v>
      </c>
    </row>
    <row r="2436" spans="1:20" ht="43.5" x14ac:dyDescent="0.35">
      <c r="A2436">
        <v>572</v>
      </c>
      <c r="B2436" s="3" t="s">
        <v>573</v>
      </c>
      <c r="C2436" s="3" t="s">
        <v>4682</v>
      </c>
      <c r="D2436" s="6">
        <v>2500</v>
      </c>
      <c r="E2436" s="8">
        <v>0</v>
      </c>
      <c r="F2436" t="s">
        <v>8220</v>
      </c>
      <c r="G2436" t="s">
        <v>8223</v>
      </c>
      <c r="H2436" t="s">
        <v>8245</v>
      </c>
      <c r="I2436" s="11">
        <v>1446660688</v>
      </c>
      <c r="J2436">
        <v>1444065088</v>
      </c>
      <c r="K2436" t="b">
        <v>0</v>
      </c>
      <c r="L2436">
        <v>0</v>
      </c>
      <c r="M2436" t="b">
        <v>0</v>
      </c>
      <c r="N2436">
        <f>ROUND(E2436/D2436*100,0)</f>
        <v>0</v>
      </c>
      <c r="O2436">
        <f>IFERROR(ROUND(E2436/L2436,2),0)</f>
        <v>0</v>
      </c>
      <c r="P2436" s="12" t="s">
        <v>8277</v>
      </c>
      <c r="Q2436" t="s">
        <v>8307</v>
      </c>
      <c r="R2436" s="9">
        <f t="shared" si="119"/>
        <v>42282.71629629629</v>
      </c>
      <c r="S2436" s="9">
        <f t="shared" si="120"/>
        <v>42312.757962962962</v>
      </c>
      <c r="T2436">
        <f t="shared" si="118"/>
        <v>2015</v>
      </c>
    </row>
    <row r="2437" spans="1:20" ht="43.5" x14ac:dyDescent="0.35">
      <c r="A2437">
        <v>768</v>
      </c>
      <c r="B2437" s="3" t="s">
        <v>769</v>
      </c>
      <c r="C2437" s="3" t="s">
        <v>4878</v>
      </c>
      <c r="D2437" s="6">
        <v>2500</v>
      </c>
      <c r="E2437" s="8">
        <v>0</v>
      </c>
      <c r="F2437" t="s">
        <v>8220</v>
      </c>
      <c r="G2437" t="s">
        <v>8223</v>
      </c>
      <c r="H2437" t="s">
        <v>8245</v>
      </c>
      <c r="I2437" s="11">
        <v>1387169890</v>
      </c>
      <c r="J2437">
        <v>1384577890</v>
      </c>
      <c r="K2437" t="b">
        <v>0</v>
      </c>
      <c r="L2437">
        <v>0</v>
      </c>
      <c r="M2437" t="b">
        <v>0</v>
      </c>
      <c r="N2437">
        <f>ROUND(E2437/D2437*100,0)</f>
        <v>0</v>
      </c>
      <c r="O2437">
        <f>IFERROR(ROUND(E2437/L2437,2),0)</f>
        <v>0</v>
      </c>
      <c r="P2437" s="12" t="s">
        <v>8280</v>
      </c>
      <c r="Q2437" t="s">
        <v>8317</v>
      </c>
      <c r="R2437" s="9">
        <f t="shared" si="119"/>
        <v>41594.207060185188</v>
      </c>
      <c r="S2437" s="9">
        <f t="shared" si="120"/>
        <v>41624.207060185188</v>
      </c>
      <c r="T2437">
        <f t="shared" si="118"/>
        <v>2013</v>
      </c>
    </row>
    <row r="2438" spans="1:20" ht="43.5" x14ac:dyDescent="0.35">
      <c r="A2438">
        <v>908</v>
      </c>
      <c r="B2438" s="3" t="s">
        <v>909</v>
      </c>
      <c r="C2438" s="3" t="s">
        <v>5018</v>
      </c>
      <c r="D2438" s="6">
        <v>2500</v>
      </c>
      <c r="E2438" s="8">
        <v>0</v>
      </c>
      <c r="F2438" t="s">
        <v>8220</v>
      </c>
      <c r="G2438" t="s">
        <v>8223</v>
      </c>
      <c r="H2438" t="s">
        <v>8245</v>
      </c>
      <c r="I2438" s="11">
        <v>1280206740</v>
      </c>
      <c r="J2438">
        <v>1276283655</v>
      </c>
      <c r="K2438" t="b">
        <v>0</v>
      </c>
      <c r="L2438">
        <v>0</v>
      </c>
      <c r="M2438" t="b">
        <v>0</v>
      </c>
      <c r="N2438">
        <f>ROUND(E2438/D2438*100,0)</f>
        <v>0</v>
      </c>
      <c r="O2438">
        <f>IFERROR(ROUND(E2438/L2438,2),0)</f>
        <v>0</v>
      </c>
      <c r="P2438" s="12" t="s">
        <v>8293</v>
      </c>
      <c r="Q2438" t="s">
        <v>8315</v>
      </c>
      <c r="R2438" s="9">
        <f t="shared" si="119"/>
        <v>40340.801562499997</v>
      </c>
      <c r="S2438" s="9">
        <f t="shared" si="120"/>
        <v>40386.207638888889</v>
      </c>
      <c r="T2438">
        <f t="shared" si="118"/>
        <v>2010</v>
      </c>
    </row>
    <row r="2439" spans="1:20" ht="43.5" x14ac:dyDescent="0.35">
      <c r="A2439">
        <v>977</v>
      </c>
      <c r="B2439" s="3" t="s">
        <v>978</v>
      </c>
      <c r="C2439" s="3" t="s">
        <v>5087</v>
      </c>
      <c r="D2439" s="6">
        <v>2700</v>
      </c>
      <c r="E2439" s="8">
        <v>909</v>
      </c>
      <c r="F2439" t="s">
        <v>8220</v>
      </c>
      <c r="G2439" t="s">
        <v>8238</v>
      </c>
      <c r="H2439" t="s">
        <v>8248</v>
      </c>
      <c r="I2439" s="11">
        <v>1456094197</v>
      </c>
      <c r="J2439">
        <v>1453502197</v>
      </c>
      <c r="K2439" t="b">
        <v>0</v>
      </c>
      <c r="L2439">
        <v>12</v>
      </c>
      <c r="M2439" t="b">
        <v>0</v>
      </c>
      <c r="N2439">
        <f>ROUND(E2439/D2439*100,0)</f>
        <v>34</v>
      </c>
      <c r="O2439">
        <f>IFERROR(ROUND(E2439/L2439,2),0)</f>
        <v>75.75</v>
      </c>
      <c r="P2439" s="12" t="s">
        <v>8277</v>
      </c>
      <c r="Q2439" t="s">
        <v>8279</v>
      </c>
      <c r="R2439" s="9">
        <f t="shared" si="119"/>
        <v>42391.942094907412</v>
      </c>
      <c r="S2439" s="9">
        <f t="shared" si="120"/>
        <v>42421.942094907412</v>
      </c>
      <c r="T2439">
        <f t="shared" si="118"/>
        <v>2016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>ROUND(E2440/D2440*100,0)</f>
        <v>105</v>
      </c>
      <c r="O2440">
        <f>IFERROR(ROUND(E2440/L2440,2),0)</f>
        <v>17.829999999999998</v>
      </c>
      <c r="P2440" s="12" t="s">
        <v>8266</v>
      </c>
      <c r="Q2440" t="s">
        <v>8268</v>
      </c>
      <c r="R2440" s="9">
        <f t="shared" si="119"/>
        <v>42379.74418981481</v>
      </c>
      <c r="S2440" s="9">
        <f t="shared" si="120"/>
        <v>42410.875</v>
      </c>
      <c r="T2440">
        <f t="shared" si="118"/>
        <v>2016</v>
      </c>
    </row>
    <row r="2441" spans="1:20" ht="43.5" x14ac:dyDescent="0.35">
      <c r="A2441">
        <v>1439</v>
      </c>
      <c r="B2441" s="3" t="s">
        <v>1440</v>
      </c>
      <c r="C2441" s="3" t="s">
        <v>5549</v>
      </c>
      <c r="D2441" s="6">
        <v>2725</v>
      </c>
      <c r="E2441" s="8">
        <v>180</v>
      </c>
      <c r="F2441" t="s">
        <v>8220</v>
      </c>
      <c r="G2441" t="s">
        <v>8228</v>
      </c>
      <c r="H2441" t="s">
        <v>8250</v>
      </c>
      <c r="I2441" s="11">
        <v>1425758101</v>
      </c>
      <c r="J2441">
        <v>1423166101</v>
      </c>
      <c r="K2441" t="b">
        <v>0</v>
      </c>
      <c r="L2441">
        <v>6</v>
      </c>
      <c r="M2441" t="b">
        <v>0</v>
      </c>
      <c r="N2441">
        <f>ROUND(E2441/D2441*100,0)</f>
        <v>7</v>
      </c>
      <c r="O2441">
        <f>IFERROR(ROUND(E2441/L2441,2),0)</f>
        <v>30</v>
      </c>
      <c r="P2441" s="12" t="s">
        <v>8280</v>
      </c>
      <c r="Q2441" t="s">
        <v>8313</v>
      </c>
      <c r="R2441" s="9">
        <f t="shared" si="119"/>
        <v>42040.829872685179</v>
      </c>
      <c r="S2441" s="9">
        <f t="shared" si="120"/>
        <v>42070.829872685179</v>
      </c>
      <c r="T2441">
        <f t="shared" si="118"/>
        <v>2015</v>
      </c>
    </row>
    <row r="2442" spans="1:20" ht="43.5" x14ac:dyDescent="0.35">
      <c r="A2442">
        <v>4074</v>
      </c>
      <c r="B2442" s="3" t="s">
        <v>4070</v>
      </c>
      <c r="C2442" s="3" t="s">
        <v>8177</v>
      </c>
      <c r="D2442" s="6">
        <v>2750</v>
      </c>
      <c r="E2442" s="8">
        <v>735</v>
      </c>
      <c r="F2442" t="s">
        <v>8220</v>
      </c>
      <c r="G2442" t="s">
        <v>8224</v>
      </c>
      <c r="H2442" t="s">
        <v>8246</v>
      </c>
      <c r="I2442" s="11">
        <v>1446732975</v>
      </c>
      <c r="J2442">
        <v>1444137375</v>
      </c>
      <c r="K2442" t="b">
        <v>0</v>
      </c>
      <c r="L2442">
        <v>21</v>
      </c>
      <c r="M2442" t="b">
        <v>0</v>
      </c>
      <c r="N2442">
        <f>ROUND(E2442/D2442*100,0)</f>
        <v>27</v>
      </c>
      <c r="O2442">
        <f>IFERROR(ROUND(E2442/L2442,2),0)</f>
        <v>35</v>
      </c>
      <c r="P2442" s="12" t="s">
        <v>8266</v>
      </c>
      <c r="Q2442" t="s">
        <v>8268</v>
      </c>
      <c r="R2442" s="9">
        <f t="shared" si="119"/>
        <v>42283.552951388891</v>
      </c>
      <c r="S2442" s="9">
        <f t="shared" si="120"/>
        <v>42313.594618055555</v>
      </c>
      <c r="T2442">
        <f t="shared" si="118"/>
        <v>2015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>ROUND(E2443/D2443*100,0)</f>
        <v>166</v>
      </c>
      <c r="O2443">
        <f>IFERROR(ROUND(E2443/L2443,2),0)</f>
        <v>31.96</v>
      </c>
      <c r="P2443" s="12" t="s">
        <v>8277</v>
      </c>
      <c r="Q2443" t="s">
        <v>8284</v>
      </c>
      <c r="R2443" s="9">
        <f t="shared" si="119"/>
        <v>42639.549479166672</v>
      </c>
      <c r="S2443" s="9">
        <f t="shared" si="120"/>
        <v>42655.549479166672</v>
      </c>
      <c r="T2443">
        <f t="shared" si="118"/>
        <v>2016</v>
      </c>
    </row>
    <row r="2444" spans="1:20" ht="43.5" x14ac:dyDescent="0.35">
      <c r="A2444">
        <v>939</v>
      </c>
      <c r="B2444" s="3" t="s">
        <v>940</v>
      </c>
      <c r="C2444" s="3" t="s">
        <v>5049</v>
      </c>
      <c r="D2444" s="6">
        <v>2750</v>
      </c>
      <c r="E2444" s="8">
        <v>40</v>
      </c>
      <c r="F2444" t="s">
        <v>8220</v>
      </c>
      <c r="G2444" t="s">
        <v>8223</v>
      </c>
      <c r="H2444" t="s">
        <v>8245</v>
      </c>
      <c r="I2444" s="11">
        <v>1372622280</v>
      </c>
      <c r="J2444">
        <v>1369246738</v>
      </c>
      <c r="K2444" t="b">
        <v>0</v>
      </c>
      <c r="L2444">
        <v>2</v>
      </c>
      <c r="M2444" t="b">
        <v>0</v>
      </c>
      <c r="N2444">
        <f>ROUND(E2444/D2444*100,0)</f>
        <v>1</v>
      </c>
      <c r="O2444">
        <f>IFERROR(ROUND(E2444/L2444,2),0)</f>
        <v>20</v>
      </c>
      <c r="P2444" s="12" t="s">
        <v>8293</v>
      </c>
      <c r="Q2444" t="s">
        <v>8315</v>
      </c>
      <c r="R2444" s="9">
        <f t="shared" si="119"/>
        <v>41416.763171296298</v>
      </c>
      <c r="S2444" s="9">
        <f t="shared" si="120"/>
        <v>41455.831944444442</v>
      </c>
      <c r="T2444">
        <f t="shared" si="118"/>
        <v>2013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>ROUND(E2445/D2445*100,0)</f>
        <v>330</v>
      </c>
      <c r="O2445">
        <f>IFERROR(ROUND(E2445/L2445,2),0)</f>
        <v>43.42</v>
      </c>
      <c r="P2445" s="12" t="s">
        <v>8266</v>
      </c>
      <c r="Q2445" t="s">
        <v>8268</v>
      </c>
      <c r="R2445" s="9">
        <f t="shared" si="119"/>
        <v>42487.62700231481</v>
      </c>
      <c r="S2445" s="9">
        <f t="shared" si="120"/>
        <v>42521.458333333328</v>
      </c>
      <c r="T2445">
        <f t="shared" si="118"/>
        <v>2016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>ROUND(E2446/D2446*100,0)</f>
        <v>118</v>
      </c>
      <c r="O2446">
        <f>IFERROR(ROUND(E2446/L2446,2),0)</f>
        <v>37.450000000000003</v>
      </c>
      <c r="P2446" s="12" t="s">
        <v>8280</v>
      </c>
      <c r="Q2446" t="s">
        <v>8299</v>
      </c>
      <c r="R2446" s="9">
        <f t="shared" si="119"/>
        <v>40590.766886574071</v>
      </c>
      <c r="S2446" s="9">
        <f t="shared" si="120"/>
        <v>40651.725219907406</v>
      </c>
      <c r="T2446">
        <f t="shared" si="118"/>
        <v>2011</v>
      </c>
    </row>
    <row r="2447" spans="1:20" ht="43.5" x14ac:dyDescent="0.35">
      <c r="A2447">
        <v>1500</v>
      </c>
      <c r="B2447" s="3" t="s">
        <v>1501</v>
      </c>
      <c r="C2447" s="3" t="s">
        <v>5610</v>
      </c>
      <c r="D2447" s="6">
        <v>2800</v>
      </c>
      <c r="E2447" s="8">
        <v>701</v>
      </c>
      <c r="F2447" t="s">
        <v>8220</v>
      </c>
      <c r="G2447" t="s">
        <v>8223</v>
      </c>
      <c r="H2447" t="s">
        <v>8245</v>
      </c>
      <c r="I2447" s="11">
        <v>1367444557</v>
      </c>
      <c r="J2447">
        <v>1364852557</v>
      </c>
      <c r="K2447" t="b">
        <v>0</v>
      </c>
      <c r="L2447">
        <v>15</v>
      </c>
      <c r="M2447" t="b">
        <v>0</v>
      </c>
      <c r="N2447">
        <f>ROUND(E2447/D2447*100,0)</f>
        <v>25</v>
      </c>
      <c r="O2447">
        <f>IFERROR(ROUND(E2447/L2447,2),0)</f>
        <v>46.73</v>
      </c>
      <c r="P2447" s="12" t="s">
        <v>8280</v>
      </c>
      <c r="Q2447" t="s">
        <v>8317</v>
      </c>
      <c r="R2447" s="9">
        <f t="shared" si="119"/>
        <v>41365.904594907406</v>
      </c>
      <c r="S2447" s="9">
        <f t="shared" si="120"/>
        <v>41395.904594907406</v>
      </c>
      <c r="T2447">
        <f t="shared" si="118"/>
        <v>2013</v>
      </c>
    </row>
    <row r="2448" spans="1:20" ht="43.5" x14ac:dyDescent="0.35">
      <c r="A2448">
        <v>162</v>
      </c>
      <c r="B2448" s="3" t="s">
        <v>164</v>
      </c>
      <c r="C2448" s="3" t="s">
        <v>4272</v>
      </c>
      <c r="D2448" s="6">
        <v>2800</v>
      </c>
      <c r="E2448" s="8">
        <v>435</v>
      </c>
      <c r="F2448" t="s">
        <v>8220</v>
      </c>
      <c r="G2448" t="s">
        <v>8223</v>
      </c>
      <c r="H2448" t="s">
        <v>8245</v>
      </c>
      <c r="I2448" s="11">
        <v>1408232520</v>
      </c>
      <c r="J2448">
        <v>1405393356</v>
      </c>
      <c r="K2448" t="b">
        <v>0</v>
      </c>
      <c r="L2448">
        <v>10</v>
      </c>
      <c r="M2448" t="b">
        <v>0</v>
      </c>
      <c r="N2448">
        <f>ROUND(E2448/D2448*100,0)</f>
        <v>16</v>
      </c>
      <c r="O2448">
        <f>IFERROR(ROUND(E2448/L2448,2),0)</f>
        <v>43.5</v>
      </c>
      <c r="P2448" s="12" t="s">
        <v>8290</v>
      </c>
      <c r="Q2448" t="s">
        <v>8292</v>
      </c>
      <c r="R2448" s="9">
        <f t="shared" si="119"/>
        <v>41835.126805555556</v>
      </c>
      <c r="S2448" s="9">
        <f t="shared" si="120"/>
        <v>41867.987500000003</v>
      </c>
      <c r="T2448">
        <f t="shared" si="118"/>
        <v>2014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>ROUND(E2449/D2449*100,0)</f>
        <v>137</v>
      </c>
      <c r="O2449">
        <f>IFERROR(ROUND(E2449/L2449,2),0)</f>
        <v>30.37</v>
      </c>
      <c r="P2449" s="12" t="s">
        <v>8293</v>
      </c>
      <c r="Q2449" t="s">
        <v>8294</v>
      </c>
      <c r="R2449" s="9">
        <f t="shared" si="119"/>
        <v>41074.834965277776</v>
      </c>
      <c r="S2449" s="9">
        <f t="shared" si="120"/>
        <v>41090.165972222225</v>
      </c>
      <c r="T2449">
        <f t="shared" si="118"/>
        <v>2012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>ROUND(E2450/D2450*100,0)</f>
        <v>102</v>
      </c>
      <c r="O2450">
        <f>IFERROR(ROUND(E2450/L2450,2),0)</f>
        <v>58.21</v>
      </c>
      <c r="P2450" s="12" t="s">
        <v>8293</v>
      </c>
      <c r="Q2450" t="s">
        <v>8297</v>
      </c>
      <c r="R2450" s="9">
        <f t="shared" si="119"/>
        <v>41177.060381944444</v>
      </c>
      <c r="S2450" s="9">
        <f t="shared" si="120"/>
        <v>41227.102048611108</v>
      </c>
      <c r="T2450">
        <f t="shared" si="118"/>
        <v>2012</v>
      </c>
    </row>
    <row r="2451" spans="1:20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>ROUND(E2451/D2451*100,0)</f>
        <v>148</v>
      </c>
      <c r="O2451">
        <f>IFERROR(ROUND(E2451/L2451,2),0)</f>
        <v>54.27</v>
      </c>
      <c r="P2451" s="12" t="s">
        <v>8280</v>
      </c>
      <c r="Q2451" t="s">
        <v>8299</v>
      </c>
      <c r="R2451" s="9">
        <f t="shared" si="119"/>
        <v>40990.709317129629</v>
      </c>
      <c r="S2451" s="9">
        <f t="shared" si="120"/>
        <v>41015.875</v>
      </c>
      <c r="T2451">
        <f t="shared" si="118"/>
        <v>2012</v>
      </c>
    </row>
    <row r="2452" spans="1:20" ht="58" x14ac:dyDescent="0.35">
      <c r="A2452">
        <v>3969</v>
      </c>
      <c r="B2452" s="3" t="s">
        <v>3966</v>
      </c>
      <c r="C2452" s="3" t="s">
        <v>8076</v>
      </c>
      <c r="D2452" s="6">
        <v>2825</v>
      </c>
      <c r="E2452" s="8">
        <v>211</v>
      </c>
      <c r="F2452" t="s">
        <v>8220</v>
      </c>
      <c r="G2452" t="s">
        <v>8223</v>
      </c>
      <c r="H2452" t="s">
        <v>8245</v>
      </c>
      <c r="I2452" s="11">
        <v>1472442900</v>
      </c>
      <c r="J2452">
        <v>1471638646</v>
      </c>
      <c r="K2452" t="b">
        <v>0</v>
      </c>
      <c r="L2452">
        <v>6</v>
      </c>
      <c r="M2452" t="b">
        <v>0</v>
      </c>
      <c r="N2452">
        <f>ROUND(E2452/D2452*100,0)</f>
        <v>7</v>
      </c>
      <c r="O2452">
        <f>IFERROR(ROUND(E2452/L2452,2),0)</f>
        <v>35.17</v>
      </c>
      <c r="P2452" s="12" t="s">
        <v>8266</v>
      </c>
      <c r="Q2452" t="s">
        <v>8268</v>
      </c>
      <c r="R2452" s="9">
        <f t="shared" si="119"/>
        <v>42601.854699074072</v>
      </c>
      <c r="S2452" s="9">
        <f t="shared" si="120"/>
        <v>42611.163194444445</v>
      </c>
      <c r="T2452">
        <f t="shared" ref="T2452:T2515" si="121">YEAR(R2452)</f>
        <v>2016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>ROUND(E2453/D2453*100,0)</f>
        <v>163</v>
      </c>
      <c r="O2453">
        <f>IFERROR(ROUND(E2453/L2453,2),0)</f>
        <v>27.1</v>
      </c>
      <c r="P2453" s="12" t="s">
        <v>8285</v>
      </c>
      <c r="Q2453" t="s">
        <v>8286</v>
      </c>
      <c r="R2453" s="9">
        <f t="shared" si="119"/>
        <v>40906.787581018521</v>
      </c>
      <c r="S2453" s="9">
        <f t="shared" si="120"/>
        <v>40936.787581018521</v>
      </c>
      <c r="T2453">
        <f t="shared" si="121"/>
        <v>2011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>ROUND(E2454/D2454*100,0)</f>
        <v>116</v>
      </c>
      <c r="O2454">
        <f>IFERROR(ROUND(E2454/L2454,2),0)</f>
        <v>24.58</v>
      </c>
      <c r="P2454" s="12" t="s">
        <v>8293</v>
      </c>
      <c r="Q2454" t="s">
        <v>8297</v>
      </c>
      <c r="R2454" s="9">
        <f t="shared" si="119"/>
        <v>41176.684907407405</v>
      </c>
      <c r="S2454" s="9">
        <f t="shared" si="120"/>
        <v>41206.684907407405</v>
      </c>
      <c r="T2454">
        <f t="shared" si="121"/>
        <v>2012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>ROUND(E2455/D2455*100,0)</f>
        <v>101</v>
      </c>
      <c r="O2455">
        <f>IFERROR(ROUND(E2455/L2455,2),0)</f>
        <v>115.71</v>
      </c>
      <c r="P2455" s="12" t="s">
        <v>8293</v>
      </c>
      <c r="Q2455" t="s">
        <v>8297</v>
      </c>
      <c r="R2455" s="9">
        <f t="shared" si="119"/>
        <v>41074.727037037039</v>
      </c>
      <c r="S2455" s="9">
        <f t="shared" si="120"/>
        <v>41088.727037037039</v>
      </c>
      <c r="T2455">
        <f t="shared" si="121"/>
        <v>2012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>ROUND(E2456/D2456*100,0)</f>
        <v>101</v>
      </c>
      <c r="O2456">
        <f>IFERROR(ROUND(E2456/L2456,2),0)</f>
        <v>24.55</v>
      </c>
      <c r="P2456" s="12" t="s">
        <v>8266</v>
      </c>
      <c r="Q2456" t="s">
        <v>8268</v>
      </c>
      <c r="R2456" s="9">
        <f t="shared" si="119"/>
        <v>42468.374606481477</v>
      </c>
      <c r="S2456" s="9">
        <f t="shared" si="120"/>
        <v>42498.374606481477</v>
      </c>
      <c r="T2456">
        <f t="shared" si="121"/>
        <v>2016</v>
      </c>
    </row>
    <row r="2457" spans="1:20" ht="43.5" x14ac:dyDescent="0.35">
      <c r="A2457">
        <v>1722</v>
      </c>
      <c r="B2457" s="3" t="s">
        <v>1723</v>
      </c>
      <c r="C2457" s="3" t="s">
        <v>5832</v>
      </c>
      <c r="D2457" s="6">
        <v>2880</v>
      </c>
      <c r="E2457" s="8">
        <v>1</v>
      </c>
      <c r="F2457" t="s">
        <v>8220</v>
      </c>
      <c r="G2457" t="s">
        <v>8223</v>
      </c>
      <c r="H2457" t="s">
        <v>8245</v>
      </c>
      <c r="I2457" s="11">
        <v>1459642200</v>
      </c>
      <c r="J2457">
        <v>1456441429</v>
      </c>
      <c r="K2457" t="b">
        <v>0</v>
      </c>
      <c r="L2457">
        <v>1</v>
      </c>
      <c r="M2457" t="b">
        <v>0</v>
      </c>
      <c r="N2457">
        <f>ROUND(E2457/D2457*100,0)</f>
        <v>0</v>
      </c>
      <c r="O2457">
        <f>IFERROR(ROUND(E2457/L2457,2),0)</f>
        <v>1</v>
      </c>
      <c r="P2457" s="12" t="s">
        <v>8293</v>
      </c>
      <c r="Q2457" t="s">
        <v>8296</v>
      </c>
      <c r="R2457" s="9">
        <f t="shared" si="119"/>
        <v>42425.960983796293</v>
      </c>
      <c r="S2457" s="9">
        <f t="shared" si="120"/>
        <v>42463.006944444445</v>
      </c>
      <c r="T2457">
        <f t="shared" si="121"/>
        <v>2016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>ROUND(E2458/D2458*100,0)</f>
        <v>101</v>
      </c>
      <c r="O2458">
        <f>IFERROR(ROUND(E2458/L2458,2),0)</f>
        <v>35</v>
      </c>
      <c r="P2458" s="12" t="s">
        <v>8277</v>
      </c>
      <c r="Q2458" t="s">
        <v>8278</v>
      </c>
      <c r="R2458" s="9">
        <f t="shared" si="119"/>
        <v>40102.918055555558</v>
      </c>
      <c r="S2458" s="9">
        <f t="shared" si="120"/>
        <v>40140.249305555553</v>
      </c>
      <c r="T2458">
        <f t="shared" si="121"/>
        <v>2009</v>
      </c>
    </row>
    <row r="2459" spans="1:20" ht="43.5" x14ac:dyDescent="0.35">
      <c r="A2459">
        <v>3937</v>
      </c>
      <c r="B2459" s="3" t="s">
        <v>3934</v>
      </c>
      <c r="C2459" s="3" t="s">
        <v>8045</v>
      </c>
      <c r="D2459" s="6">
        <v>2885</v>
      </c>
      <c r="E2459" s="8">
        <v>2485</v>
      </c>
      <c r="F2459" t="s">
        <v>8220</v>
      </c>
      <c r="G2459" t="s">
        <v>8223</v>
      </c>
      <c r="H2459" t="s">
        <v>8245</v>
      </c>
      <c r="I2459" s="11">
        <v>1468249760</v>
      </c>
      <c r="J2459">
        <v>1465830560</v>
      </c>
      <c r="K2459" t="b">
        <v>0</v>
      </c>
      <c r="L2459">
        <v>10</v>
      </c>
      <c r="M2459" t="b">
        <v>0</v>
      </c>
      <c r="N2459">
        <f>ROUND(E2459/D2459*100,0)</f>
        <v>86</v>
      </c>
      <c r="O2459">
        <f>IFERROR(ROUND(E2459/L2459,2),0)</f>
        <v>248.5</v>
      </c>
      <c r="P2459" s="12" t="s">
        <v>8266</v>
      </c>
      <c r="Q2459" t="s">
        <v>8268</v>
      </c>
      <c r="R2459" s="9">
        <f t="shared" si="119"/>
        <v>42534.631481481483</v>
      </c>
      <c r="S2459" s="9">
        <f t="shared" si="120"/>
        <v>42562.631481481483</v>
      </c>
      <c r="T2459">
        <f t="shared" si="121"/>
        <v>2016</v>
      </c>
    </row>
    <row r="2460" spans="1:20" ht="43.5" x14ac:dyDescent="0.35">
      <c r="A2460">
        <v>2865</v>
      </c>
      <c r="B2460" s="3" t="s">
        <v>2865</v>
      </c>
      <c r="C2460" s="3" t="s">
        <v>6975</v>
      </c>
      <c r="D2460" s="6">
        <v>2888</v>
      </c>
      <c r="E2460" s="8">
        <v>0</v>
      </c>
      <c r="F2460" t="s">
        <v>8220</v>
      </c>
      <c r="G2460" t="s">
        <v>8223</v>
      </c>
      <c r="H2460" t="s">
        <v>8245</v>
      </c>
      <c r="I2460" s="11">
        <v>1420512259</v>
      </c>
      <c r="J2460">
        <v>1415328259</v>
      </c>
      <c r="K2460" t="b">
        <v>0</v>
      </c>
      <c r="L2460">
        <v>0</v>
      </c>
      <c r="M2460" t="b">
        <v>0</v>
      </c>
      <c r="N2460">
        <f>ROUND(E2460/D2460*100,0)</f>
        <v>0</v>
      </c>
      <c r="O2460">
        <f>IFERROR(ROUND(E2460/L2460,2),0)</f>
        <v>0</v>
      </c>
      <c r="P2460" s="12" t="s">
        <v>8266</v>
      </c>
      <c r="Q2460" t="s">
        <v>8268</v>
      </c>
      <c r="R2460" s="9">
        <f t="shared" si="119"/>
        <v>41950.114108796297</v>
      </c>
      <c r="S2460" s="9">
        <f t="shared" si="120"/>
        <v>42010.114108796297</v>
      </c>
      <c r="T2460">
        <f t="shared" si="121"/>
        <v>2014</v>
      </c>
    </row>
    <row r="2461" spans="1:20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>ROUND(E2461/D2461*100,0)</f>
        <v>134</v>
      </c>
      <c r="O2461">
        <f>IFERROR(ROUND(E2461/L2461,2),0)</f>
        <v>53.4</v>
      </c>
      <c r="P2461" s="12" t="s">
        <v>8288</v>
      </c>
      <c r="Q2461" t="s">
        <v>8289</v>
      </c>
      <c r="R2461" s="9">
        <f t="shared" si="119"/>
        <v>42338.84375</v>
      </c>
      <c r="S2461" s="9">
        <f t="shared" si="120"/>
        <v>42367.958333333328</v>
      </c>
      <c r="T2461">
        <f t="shared" si="121"/>
        <v>2015</v>
      </c>
    </row>
    <row r="2462" spans="1:20" ht="43.5" x14ac:dyDescent="0.35">
      <c r="A2462">
        <v>1490</v>
      </c>
      <c r="B2462" s="3" t="s">
        <v>1491</v>
      </c>
      <c r="C2462" s="3" t="s">
        <v>5600</v>
      </c>
      <c r="D2462" s="6">
        <v>2900</v>
      </c>
      <c r="E2462" s="8">
        <v>895</v>
      </c>
      <c r="F2462" t="s">
        <v>8220</v>
      </c>
      <c r="G2462" t="s">
        <v>8223</v>
      </c>
      <c r="H2462" t="s">
        <v>8245</v>
      </c>
      <c r="I2462" s="11">
        <v>1380720474</v>
      </c>
      <c r="J2462">
        <v>1378214874</v>
      </c>
      <c r="K2462" t="b">
        <v>0</v>
      </c>
      <c r="L2462">
        <v>19</v>
      </c>
      <c r="M2462" t="b">
        <v>0</v>
      </c>
      <c r="N2462">
        <f>ROUND(E2462/D2462*100,0)</f>
        <v>31</v>
      </c>
      <c r="O2462">
        <f>IFERROR(ROUND(E2462/L2462,2),0)</f>
        <v>47.11</v>
      </c>
      <c r="P2462" s="12" t="s">
        <v>8280</v>
      </c>
      <c r="Q2462" t="s">
        <v>8317</v>
      </c>
      <c r="R2462" s="9">
        <f t="shared" si="119"/>
        <v>41520.561041666668</v>
      </c>
      <c r="S2462" s="9">
        <f t="shared" si="120"/>
        <v>41549.561041666668</v>
      </c>
      <c r="T2462">
        <f t="shared" si="121"/>
        <v>2013</v>
      </c>
    </row>
    <row r="2463" spans="1:20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1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>ROUND(E2463/D2463*100,0)</f>
        <v>133</v>
      </c>
      <c r="O2463">
        <f>IFERROR(ROUND(E2463/L2463,2),0)</f>
        <v>57.14</v>
      </c>
      <c r="P2463" s="12" t="s">
        <v>8290</v>
      </c>
      <c r="Q2463" t="s">
        <v>8298</v>
      </c>
      <c r="R2463" s="9">
        <f t="shared" si="119"/>
        <v>42318.025011574078</v>
      </c>
      <c r="S2463" s="9">
        <f t="shared" si="120"/>
        <v>42378.025011574078</v>
      </c>
      <c r="T2463">
        <f t="shared" si="121"/>
        <v>2015</v>
      </c>
    </row>
    <row r="2464" spans="1:20" ht="43.5" x14ac:dyDescent="0.3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 s="11">
        <v>1466172000</v>
      </c>
      <c r="J2464">
        <v>1463418090</v>
      </c>
      <c r="K2464" t="b">
        <v>0</v>
      </c>
      <c r="L2464">
        <v>27</v>
      </c>
      <c r="M2464" t="b">
        <v>1</v>
      </c>
      <c r="N2464">
        <f>ROUND(E2464/D2464*100,0)</f>
        <v>100</v>
      </c>
      <c r="O2464">
        <f>IFERROR(ROUND(E2464/L2464,2),0)</f>
        <v>29.63</v>
      </c>
      <c r="P2464" s="12" t="s">
        <v>8266</v>
      </c>
      <c r="Q2464" t="s">
        <v>8268</v>
      </c>
      <c r="R2464" s="9">
        <f t="shared" si="119"/>
        <v>42506.709375000006</v>
      </c>
      <c r="S2464" s="9">
        <f t="shared" si="120"/>
        <v>42538.583333333328</v>
      </c>
      <c r="T2464">
        <f t="shared" si="121"/>
        <v>2016</v>
      </c>
    </row>
    <row r="2465" spans="1:20" ht="43.5" x14ac:dyDescent="0.35">
      <c r="A2465">
        <v>907</v>
      </c>
      <c r="B2465" s="3" t="s">
        <v>908</v>
      </c>
      <c r="C2465" s="3" t="s">
        <v>5017</v>
      </c>
      <c r="D2465" s="6">
        <v>2900</v>
      </c>
      <c r="E2465" s="8">
        <v>0</v>
      </c>
      <c r="F2465" t="s">
        <v>8220</v>
      </c>
      <c r="G2465" t="s">
        <v>8223</v>
      </c>
      <c r="H2465" t="s">
        <v>8245</v>
      </c>
      <c r="I2465" s="11">
        <v>1315715823</v>
      </c>
      <c r="J2465">
        <v>1313123823</v>
      </c>
      <c r="K2465" t="b">
        <v>0</v>
      </c>
      <c r="L2465">
        <v>0</v>
      </c>
      <c r="M2465" t="b">
        <v>0</v>
      </c>
      <c r="N2465">
        <f>ROUND(E2465/D2465*100,0)</f>
        <v>0</v>
      </c>
      <c r="O2465">
        <f>IFERROR(ROUND(E2465/L2465,2),0)</f>
        <v>0</v>
      </c>
      <c r="P2465" s="12" t="s">
        <v>8293</v>
      </c>
      <c r="Q2465" t="s">
        <v>8315</v>
      </c>
      <c r="R2465" s="9">
        <f t="shared" si="119"/>
        <v>40767.192395833335</v>
      </c>
      <c r="S2465" s="9">
        <f t="shared" si="120"/>
        <v>40797.192395833335</v>
      </c>
      <c r="T2465">
        <f t="shared" si="121"/>
        <v>2011</v>
      </c>
    </row>
    <row r="2466" spans="1:20" ht="43.5" x14ac:dyDescent="0.35">
      <c r="A2466">
        <v>3902</v>
      </c>
      <c r="B2466" s="3" t="s">
        <v>3899</v>
      </c>
      <c r="C2466" s="3" t="s">
        <v>8010</v>
      </c>
      <c r="D2466" s="6">
        <v>3000</v>
      </c>
      <c r="E2466" s="8">
        <v>1465</v>
      </c>
      <c r="F2466" t="s">
        <v>8220</v>
      </c>
      <c r="G2466" t="s">
        <v>8224</v>
      </c>
      <c r="H2466" t="s">
        <v>8246</v>
      </c>
      <c r="I2466" s="11">
        <v>1479125642</v>
      </c>
      <c r="J2466">
        <v>1476962042</v>
      </c>
      <c r="K2466" t="b">
        <v>0</v>
      </c>
      <c r="L2466">
        <v>31</v>
      </c>
      <c r="M2466" t="b">
        <v>0</v>
      </c>
      <c r="N2466">
        <f>ROUND(E2466/D2466*100,0)</f>
        <v>49</v>
      </c>
      <c r="O2466">
        <f>IFERROR(ROUND(E2466/L2466,2),0)</f>
        <v>47.26</v>
      </c>
      <c r="P2466" s="12" t="s">
        <v>8266</v>
      </c>
      <c r="Q2466" t="s">
        <v>8268</v>
      </c>
      <c r="R2466" s="9">
        <f t="shared" si="119"/>
        <v>42663.468078703707</v>
      </c>
      <c r="S2466" s="9">
        <f t="shared" si="120"/>
        <v>42688.509745370371</v>
      </c>
      <c r="T2466">
        <f t="shared" si="121"/>
        <v>2016</v>
      </c>
    </row>
    <row r="2467" spans="1:20" ht="43.5" x14ac:dyDescent="0.35">
      <c r="A2467">
        <v>1903</v>
      </c>
      <c r="B2467" s="3" t="s">
        <v>1904</v>
      </c>
      <c r="C2467" s="3" t="s">
        <v>6013</v>
      </c>
      <c r="D2467" s="6">
        <v>3000</v>
      </c>
      <c r="E2467" s="8">
        <v>1398</v>
      </c>
      <c r="F2467" t="s">
        <v>8220</v>
      </c>
      <c r="G2467" t="s">
        <v>8223</v>
      </c>
      <c r="H2467" t="s">
        <v>8245</v>
      </c>
      <c r="I2467" s="11">
        <v>1485541791</v>
      </c>
      <c r="J2467">
        <v>1480357791</v>
      </c>
      <c r="K2467" t="b">
        <v>0</v>
      </c>
      <c r="L2467">
        <v>41</v>
      </c>
      <c r="M2467" t="b">
        <v>0</v>
      </c>
      <c r="N2467">
        <f>ROUND(E2467/D2467*100,0)</f>
        <v>47</v>
      </c>
      <c r="O2467">
        <f>IFERROR(ROUND(E2467/L2467,2),0)</f>
        <v>34.1</v>
      </c>
      <c r="P2467" s="12" t="s">
        <v>8277</v>
      </c>
      <c r="Q2467" t="s">
        <v>8287</v>
      </c>
      <c r="R2467" s="9">
        <f t="shared" si="119"/>
        <v>42702.770729166667</v>
      </c>
      <c r="S2467" s="9">
        <f t="shared" si="120"/>
        <v>42762.770729166667</v>
      </c>
      <c r="T2467">
        <f t="shared" si="121"/>
        <v>2016</v>
      </c>
    </row>
    <row r="2468" spans="1:20" ht="58" x14ac:dyDescent="0.35">
      <c r="A2468">
        <v>3935</v>
      </c>
      <c r="B2468" s="3" t="s">
        <v>3932</v>
      </c>
      <c r="C2468" s="3" t="s">
        <v>8043</v>
      </c>
      <c r="D2468" s="6">
        <v>3000</v>
      </c>
      <c r="E2468" s="8">
        <v>1315</v>
      </c>
      <c r="F2468" t="s">
        <v>8220</v>
      </c>
      <c r="G2468" t="s">
        <v>8224</v>
      </c>
      <c r="H2468" t="s">
        <v>8246</v>
      </c>
      <c r="I2468" s="11">
        <v>1443973546</v>
      </c>
      <c r="J2468">
        <v>1438789546</v>
      </c>
      <c r="K2468" t="b">
        <v>0</v>
      </c>
      <c r="L2468">
        <v>23</v>
      </c>
      <c r="M2468" t="b">
        <v>0</v>
      </c>
      <c r="N2468">
        <f>ROUND(E2468/D2468*100,0)</f>
        <v>44</v>
      </c>
      <c r="O2468">
        <f>IFERROR(ROUND(E2468/L2468,2),0)</f>
        <v>57.17</v>
      </c>
      <c r="P2468" s="12" t="s">
        <v>8266</v>
      </c>
      <c r="Q2468" t="s">
        <v>8268</v>
      </c>
      <c r="R2468" s="9">
        <f t="shared" si="119"/>
        <v>42221.656782407401</v>
      </c>
      <c r="S2468" s="9">
        <f t="shared" si="120"/>
        <v>42281.656782407401</v>
      </c>
      <c r="T2468">
        <f t="shared" si="121"/>
        <v>2015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>ROUND(E2469/D2469*100,0)</f>
        <v>266</v>
      </c>
      <c r="O2469">
        <f>IFERROR(ROUND(E2469/L2469,2),0)</f>
        <v>26.57</v>
      </c>
      <c r="P2469" s="12" t="s">
        <v>8293</v>
      </c>
      <c r="Q2469" t="s">
        <v>8294</v>
      </c>
      <c r="R2469" s="9">
        <f t="shared" si="119"/>
        <v>40991.708055555559</v>
      </c>
      <c r="S2469" s="9">
        <f t="shared" si="120"/>
        <v>41021.708055555559</v>
      </c>
      <c r="T2469">
        <f t="shared" si="121"/>
        <v>2012</v>
      </c>
    </row>
    <row r="2470" spans="1:20" ht="43.5" x14ac:dyDescent="0.35">
      <c r="A2470">
        <v>2598</v>
      </c>
      <c r="B2470" s="3" t="s">
        <v>2598</v>
      </c>
      <c r="C2470" s="3" t="s">
        <v>6708</v>
      </c>
      <c r="D2470" s="6">
        <v>3000</v>
      </c>
      <c r="E2470" s="8">
        <v>1170</v>
      </c>
      <c r="F2470" t="s">
        <v>8220</v>
      </c>
      <c r="G2470" t="s">
        <v>8223</v>
      </c>
      <c r="H2470" t="s">
        <v>8245</v>
      </c>
      <c r="I2470" s="11">
        <v>1443039001</v>
      </c>
      <c r="J2470">
        <v>1440447001</v>
      </c>
      <c r="K2470" t="b">
        <v>0</v>
      </c>
      <c r="L2470">
        <v>14</v>
      </c>
      <c r="M2470" t="b">
        <v>0</v>
      </c>
      <c r="N2470">
        <f>ROUND(E2470/D2470*100,0)</f>
        <v>39</v>
      </c>
      <c r="O2470">
        <f>IFERROR(ROUND(E2470/L2470,2),0)</f>
        <v>83.57</v>
      </c>
      <c r="P2470" s="12" t="s">
        <v>8288</v>
      </c>
      <c r="Q2470" t="s">
        <v>8310</v>
      </c>
      <c r="R2470" s="9">
        <f t="shared" si="119"/>
        <v>42240.840289351851</v>
      </c>
      <c r="S2470" s="9">
        <f t="shared" si="120"/>
        <v>42270.840289351851</v>
      </c>
      <c r="T2470">
        <f t="shared" si="121"/>
        <v>2015</v>
      </c>
    </row>
    <row r="2471" spans="1:20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>ROUND(E2471/D2471*100,0)</f>
        <v>106</v>
      </c>
      <c r="O2471">
        <f>IFERROR(ROUND(E2471/L2471,2),0)</f>
        <v>88.33</v>
      </c>
      <c r="P2471" s="12" t="s">
        <v>8266</v>
      </c>
      <c r="Q2471" t="s">
        <v>8269</v>
      </c>
      <c r="R2471" s="9">
        <f t="shared" si="119"/>
        <v>41872.291238425925</v>
      </c>
      <c r="S2471" s="9">
        <f t="shared" si="120"/>
        <v>41897.255555555559</v>
      </c>
      <c r="T2471">
        <f t="shared" si="121"/>
        <v>2014</v>
      </c>
    </row>
    <row r="2472" spans="1:20" ht="43.5" x14ac:dyDescent="0.35">
      <c r="A2472">
        <v>2889</v>
      </c>
      <c r="B2472" s="3" t="s">
        <v>2889</v>
      </c>
      <c r="C2472" s="3" t="s">
        <v>6999</v>
      </c>
      <c r="D2472" s="6">
        <v>3000</v>
      </c>
      <c r="E2472" s="8">
        <v>1142</v>
      </c>
      <c r="F2472" t="s">
        <v>8220</v>
      </c>
      <c r="G2472" t="s">
        <v>8223</v>
      </c>
      <c r="H2472" t="s">
        <v>8245</v>
      </c>
      <c r="I2472" s="11">
        <v>1409344985</v>
      </c>
      <c r="J2472">
        <v>1406752985</v>
      </c>
      <c r="K2472" t="b">
        <v>0</v>
      </c>
      <c r="L2472">
        <v>14</v>
      </c>
      <c r="M2472" t="b">
        <v>0</v>
      </c>
      <c r="N2472">
        <f>ROUND(E2472/D2472*100,0)</f>
        <v>38</v>
      </c>
      <c r="O2472">
        <f>IFERROR(ROUND(E2472/L2472,2),0)</f>
        <v>81.569999999999993</v>
      </c>
      <c r="P2472" s="12" t="s">
        <v>8266</v>
      </c>
      <c r="Q2472" t="s">
        <v>8268</v>
      </c>
      <c r="R2472" s="9">
        <f t="shared" si="119"/>
        <v>41850.863252314812</v>
      </c>
      <c r="S2472" s="9">
        <f t="shared" si="120"/>
        <v>41880.863252314812</v>
      </c>
      <c r="T2472">
        <f t="shared" si="121"/>
        <v>2014</v>
      </c>
    </row>
    <row r="2473" spans="1:20" ht="58" x14ac:dyDescent="0.35">
      <c r="A2473">
        <v>4052</v>
      </c>
      <c r="B2473" s="3" t="s">
        <v>4048</v>
      </c>
      <c r="C2473" s="3" t="s">
        <v>8156</v>
      </c>
      <c r="D2473" s="6">
        <v>3000</v>
      </c>
      <c r="E2473" s="8">
        <v>1126</v>
      </c>
      <c r="F2473" t="s">
        <v>8220</v>
      </c>
      <c r="G2473" t="s">
        <v>8223</v>
      </c>
      <c r="H2473" t="s">
        <v>8245</v>
      </c>
      <c r="I2473" s="11">
        <v>1413234316</v>
      </c>
      <c r="J2473">
        <v>1408050316</v>
      </c>
      <c r="K2473" t="b">
        <v>0</v>
      </c>
      <c r="L2473">
        <v>13</v>
      </c>
      <c r="M2473" t="b">
        <v>0</v>
      </c>
      <c r="N2473">
        <f>ROUND(E2473/D2473*100,0)</f>
        <v>38</v>
      </c>
      <c r="O2473">
        <f>IFERROR(ROUND(E2473/L2473,2),0)</f>
        <v>86.62</v>
      </c>
      <c r="P2473" s="12" t="s">
        <v>8266</v>
      </c>
      <c r="Q2473" t="s">
        <v>8268</v>
      </c>
      <c r="R2473" s="9">
        <f t="shared" si="119"/>
        <v>41865.878657407404</v>
      </c>
      <c r="S2473" s="9">
        <f t="shared" si="120"/>
        <v>41925.878657407404</v>
      </c>
      <c r="T2473">
        <f t="shared" si="121"/>
        <v>2014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>ROUND(E2474/D2474*100,0)</f>
        <v>158</v>
      </c>
      <c r="O2474">
        <f>IFERROR(ROUND(E2474/L2474,2),0)</f>
        <v>79.099999999999994</v>
      </c>
      <c r="P2474" s="12" t="s">
        <v>8266</v>
      </c>
      <c r="Q2474" t="s">
        <v>8268</v>
      </c>
      <c r="R2474" s="9">
        <f t="shared" si="119"/>
        <v>42121.249814814815</v>
      </c>
      <c r="S2474" s="9">
        <f t="shared" si="120"/>
        <v>42142.249814814815</v>
      </c>
      <c r="T2474">
        <f t="shared" si="121"/>
        <v>2015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>ROUND(E2475/D2475*100,0)</f>
        <v>1</v>
      </c>
      <c r="O2475">
        <f>IFERROR(ROUND(E2475/L2475,2),0)</f>
        <v>112.57</v>
      </c>
      <c r="P2475" s="12" t="s">
        <v>8277</v>
      </c>
      <c r="Q2475" t="s">
        <v>8307</v>
      </c>
      <c r="R2475" s="9">
        <f t="shared" si="119"/>
        <v>42191.70175925926</v>
      </c>
      <c r="S2475" s="9">
        <f t="shared" si="120"/>
        <v>42221.70175925926</v>
      </c>
      <c r="T2475">
        <f t="shared" si="121"/>
        <v>2015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>ROUND(E2476/D2476*100,0)</f>
        <v>106</v>
      </c>
      <c r="O2476">
        <f>IFERROR(ROUND(E2476/L2476,2),0)</f>
        <v>23.12</v>
      </c>
      <c r="P2476" s="12" t="s">
        <v>8293</v>
      </c>
      <c r="Q2476" t="s">
        <v>8306</v>
      </c>
      <c r="R2476" s="9">
        <f t="shared" si="119"/>
        <v>41222.991400462961</v>
      </c>
      <c r="S2476" s="9">
        <f t="shared" si="120"/>
        <v>41267.991400462961</v>
      </c>
      <c r="T2476">
        <f t="shared" si="121"/>
        <v>2012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>ROUND(E2477/D2477*100,0)</f>
        <v>142</v>
      </c>
      <c r="O2477">
        <f>IFERROR(ROUND(E2477/L2477,2),0)</f>
        <v>29</v>
      </c>
      <c r="P2477" s="12" t="s">
        <v>8266</v>
      </c>
      <c r="Q2477" t="s">
        <v>8268</v>
      </c>
      <c r="R2477" s="9">
        <f t="shared" si="119"/>
        <v>41817.59542824074</v>
      </c>
      <c r="S2477" s="9">
        <f t="shared" si="120"/>
        <v>41847.59542824074</v>
      </c>
      <c r="T2477">
        <f t="shared" si="121"/>
        <v>2014</v>
      </c>
    </row>
    <row r="2478" spans="1:20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1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>ROUND(E2478/D2478*100,0)</f>
        <v>130</v>
      </c>
      <c r="O2478">
        <f>IFERROR(ROUND(E2478/L2478,2),0)</f>
        <v>23.64</v>
      </c>
      <c r="P2478" s="12" t="s">
        <v>8266</v>
      </c>
      <c r="Q2478" t="s">
        <v>8268</v>
      </c>
      <c r="R2478" s="9">
        <f t="shared" si="119"/>
        <v>42023.634976851856</v>
      </c>
      <c r="S2478" s="9">
        <f t="shared" si="120"/>
        <v>42063.634976851856</v>
      </c>
      <c r="T2478">
        <f t="shared" si="121"/>
        <v>2015</v>
      </c>
    </row>
    <row r="2479" spans="1:20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1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>ROUND(E2479/D2479*100,0)</f>
        <v>130</v>
      </c>
      <c r="O2479">
        <f>IFERROR(ROUND(E2479/L2479,2),0)</f>
        <v>28.89</v>
      </c>
      <c r="P2479" s="12" t="s">
        <v>8266</v>
      </c>
      <c r="Q2479" t="s">
        <v>8268</v>
      </c>
      <c r="R2479" s="9">
        <f t="shared" si="119"/>
        <v>42093.786840277782</v>
      </c>
      <c r="S2479" s="9">
        <f t="shared" si="120"/>
        <v>42120.26944444445</v>
      </c>
      <c r="T2479">
        <f t="shared" si="121"/>
        <v>2015</v>
      </c>
    </row>
    <row r="2480" spans="1:20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1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>ROUND(E2480/D2480*100,0)</f>
        <v>104</v>
      </c>
      <c r="O2480">
        <f>IFERROR(ROUND(E2480/L2480,2),0)</f>
        <v>97.5</v>
      </c>
      <c r="P2480" s="12" t="s">
        <v>8266</v>
      </c>
      <c r="Q2480" t="s">
        <v>8268</v>
      </c>
      <c r="R2480" s="9">
        <f t="shared" si="119"/>
        <v>41780.712893518517</v>
      </c>
      <c r="S2480" s="9">
        <f t="shared" si="120"/>
        <v>41806.712893518517</v>
      </c>
      <c r="T2480">
        <f t="shared" si="121"/>
        <v>2014</v>
      </c>
    </row>
    <row r="2481" spans="1:20" ht="58" x14ac:dyDescent="0.35">
      <c r="A2481">
        <v>3637</v>
      </c>
      <c r="B2481" s="3" t="s">
        <v>3635</v>
      </c>
      <c r="C2481" s="3" t="s">
        <v>7747</v>
      </c>
      <c r="D2481" s="6">
        <v>3000</v>
      </c>
      <c r="E2481" s="8">
        <v>926</v>
      </c>
      <c r="F2481" t="s">
        <v>8220</v>
      </c>
      <c r="G2481" t="s">
        <v>8223</v>
      </c>
      <c r="H2481" t="s">
        <v>8245</v>
      </c>
      <c r="I2481" s="11">
        <v>1420130935</v>
      </c>
      <c r="J2481">
        <v>1417538935</v>
      </c>
      <c r="K2481" t="b">
        <v>0</v>
      </c>
      <c r="L2481">
        <v>14</v>
      </c>
      <c r="M2481" t="b">
        <v>0</v>
      </c>
      <c r="N2481">
        <f>ROUND(E2481/D2481*100,0)</f>
        <v>31</v>
      </c>
      <c r="O2481">
        <f>IFERROR(ROUND(E2481/L2481,2),0)</f>
        <v>66.14</v>
      </c>
      <c r="P2481" s="12" t="s">
        <v>8266</v>
      </c>
      <c r="Q2481" t="s">
        <v>8269</v>
      </c>
      <c r="R2481" s="9">
        <f t="shared" si="119"/>
        <v>41975.700636574074</v>
      </c>
      <c r="S2481" s="9">
        <f t="shared" si="120"/>
        <v>42005.700636574074</v>
      </c>
      <c r="T2481">
        <f t="shared" si="121"/>
        <v>2014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>ROUND(E2482/D2482*100,0)</f>
        <v>100</v>
      </c>
      <c r="O2482">
        <f>IFERROR(ROUND(E2482/L2482,2),0)</f>
        <v>38.65</v>
      </c>
      <c r="P2482" s="12" t="s">
        <v>8266</v>
      </c>
      <c r="Q2482" t="s">
        <v>8268</v>
      </c>
      <c r="R2482" s="9">
        <f t="shared" si="119"/>
        <v>41788.587083333332</v>
      </c>
      <c r="S2482" s="9">
        <f t="shared" si="120"/>
        <v>41818.587083333332</v>
      </c>
      <c r="T2482">
        <f t="shared" si="121"/>
        <v>2014</v>
      </c>
    </row>
    <row r="2483" spans="1:20" ht="58" x14ac:dyDescent="0.35">
      <c r="A2483">
        <v>1437</v>
      </c>
      <c r="B2483" s="3" t="s">
        <v>1438</v>
      </c>
      <c r="C2483" s="3" t="s">
        <v>5547</v>
      </c>
      <c r="D2483" s="6">
        <v>3000</v>
      </c>
      <c r="E2483" s="8">
        <v>807</v>
      </c>
      <c r="F2483" t="s">
        <v>8220</v>
      </c>
      <c r="G2483" t="s">
        <v>8223</v>
      </c>
      <c r="H2483" t="s">
        <v>8245</v>
      </c>
      <c r="I2483" s="11">
        <v>1405227540</v>
      </c>
      <c r="J2483">
        <v>1402058739</v>
      </c>
      <c r="K2483" t="b">
        <v>0</v>
      </c>
      <c r="L2483">
        <v>22</v>
      </c>
      <c r="M2483" t="b">
        <v>0</v>
      </c>
      <c r="N2483">
        <f>ROUND(E2483/D2483*100,0)</f>
        <v>27</v>
      </c>
      <c r="O2483">
        <f>IFERROR(ROUND(E2483/L2483,2),0)</f>
        <v>36.68</v>
      </c>
      <c r="P2483" s="12" t="s">
        <v>8280</v>
      </c>
      <c r="Q2483" t="s">
        <v>8313</v>
      </c>
      <c r="R2483" s="9">
        <f t="shared" si="119"/>
        <v>41796.531701388885</v>
      </c>
      <c r="S2483" s="9">
        <f t="shared" si="120"/>
        <v>41833.207638888889</v>
      </c>
      <c r="T2483">
        <f t="shared" si="121"/>
        <v>2014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>ROUND(E2484/D2484*100,0)</f>
        <v>116</v>
      </c>
      <c r="O2484">
        <f>IFERROR(ROUND(E2484/L2484,2),0)</f>
        <v>40.21</v>
      </c>
      <c r="P2484" s="12" t="s">
        <v>8280</v>
      </c>
      <c r="Q2484" t="s">
        <v>8299</v>
      </c>
      <c r="R2484" s="9">
        <f t="shared" si="119"/>
        <v>40668.814699074072</v>
      </c>
      <c r="S2484" s="9">
        <f t="shared" si="120"/>
        <v>40730.814699074072</v>
      </c>
      <c r="T2484">
        <f t="shared" si="121"/>
        <v>2011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>ROUND(E2485/D2485*100,0)</f>
        <v>127</v>
      </c>
      <c r="O2485">
        <f>IFERROR(ROUND(E2485/L2485,2),0)</f>
        <v>21.19</v>
      </c>
      <c r="P2485" s="12" t="s">
        <v>8290</v>
      </c>
      <c r="Q2485" t="s">
        <v>8308</v>
      </c>
      <c r="R2485" s="9">
        <f t="shared" si="119"/>
        <v>41663.569340277776</v>
      </c>
      <c r="S2485" s="9">
        <f t="shared" si="120"/>
        <v>41693.569340277776</v>
      </c>
      <c r="T2485">
        <f t="shared" si="121"/>
        <v>2014</v>
      </c>
    </row>
    <row r="2486" spans="1:20" ht="43.5" x14ac:dyDescent="0.3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 s="11">
        <v>1427990071</v>
      </c>
      <c r="J2486">
        <v>1422809671</v>
      </c>
      <c r="K2486" t="b">
        <v>0</v>
      </c>
      <c r="L2486">
        <v>39</v>
      </c>
      <c r="M2486" t="b">
        <v>1</v>
      </c>
      <c r="N2486">
        <f>ROUND(E2486/D2486*100,0)</f>
        <v>152</v>
      </c>
      <c r="O2486">
        <f>IFERROR(ROUND(E2486/L2486,2),0)</f>
        <v>19.489999999999998</v>
      </c>
      <c r="P2486" s="12" t="s">
        <v>8266</v>
      </c>
      <c r="Q2486" t="s">
        <v>8268</v>
      </c>
      <c r="R2486" s="9">
        <f t="shared" si="119"/>
        <v>42036.704525462963</v>
      </c>
      <c r="S2486" s="9">
        <f t="shared" si="120"/>
        <v>42096.662858796291</v>
      </c>
      <c r="T2486">
        <f t="shared" si="121"/>
        <v>2015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>ROUND(E2487/D2487*100,0)</f>
        <v>117</v>
      </c>
      <c r="O2487">
        <f>IFERROR(ROUND(E2487/L2487,2),0)</f>
        <v>50.67</v>
      </c>
      <c r="P2487" s="12" t="s">
        <v>8266</v>
      </c>
      <c r="Q2487" t="s">
        <v>8268</v>
      </c>
      <c r="R2487" s="9">
        <f t="shared" si="119"/>
        <v>42136.270787037036</v>
      </c>
      <c r="S2487" s="9">
        <f t="shared" si="120"/>
        <v>42168.071527777778</v>
      </c>
      <c r="T2487">
        <f t="shared" si="121"/>
        <v>2015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 s="11">
        <v>1491590738</v>
      </c>
      <c r="J2488">
        <v>1489517138</v>
      </c>
      <c r="K2488" t="b">
        <v>0</v>
      </c>
      <c r="L2488">
        <v>10</v>
      </c>
      <c r="M2488" t="b">
        <v>0</v>
      </c>
      <c r="N2488">
        <f>ROUND(E2488/D2488*100,0)</f>
        <v>22</v>
      </c>
      <c r="O2488">
        <f>IFERROR(ROUND(E2488/L2488,2),0)</f>
        <v>76</v>
      </c>
      <c r="P2488" s="12" t="s">
        <v>8293</v>
      </c>
      <c r="Q2488" t="s">
        <v>8296</v>
      </c>
      <c r="R2488" s="9">
        <f t="shared" si="119"/>
        <v>42808.781689814816</v>
      </c>
      <c r="S2488" s="9">
        <f t="shared" si="120"/>
        <v>42832.781689814816</v>
      </c>
      <c r="T2488">
        <f t="shared" si="121"/>
        <v>2017</v>
      </c>
    </row>
    <row r="2489" spans="1:20" ht="43.5" x14ac:dyDescent="0.35">
      <c r="A2489">
        <v>2746</v>
      </c>
      <c r="B2489" s="3" t="s">
        <v>2746</v>
      </c>
      <c r="C2489" s="3" t="s">
        <v>6856</v>
      </c>
      <c r="D2489" s="6">
        <v>3000</v>
      </c>
      <c r="E2489" s="8">
        <v>801</v>
      </c>
      <c r="F2489" t="s">
        <v>8220</v>
      </c>
      <c r="G2489" t="s">
        <v>8223</v>
      </c>
      <c r="H2489" t="s">
        <v>8245</v>
      </c>
      <c r="I2489" s="11">
        <v>1409337911</v>
      </c>
      <c r="J2489">
        <v>1406745911</v>
      </c>
      <c r="K2489" t="b">
        <v>0</v>
      </c>
      <c r="L2489">
        <v>19</v>
      </c>
      <c r="M2489" t="b">
        <v>0</v>
      </c>
      <c r="N2489">
        <f>ROUND(E2489/D2489*100,0)</f>
        <v>27</v>
      </c>
      <c r="O2489">
        <f>IFERROR(ROUND(E2489/L2489,2),0)</f>
        <v>42.16</v>
      </c>
      <c r="P2489" s="12" t="s">
        <v>8280</v>
      </c>
      <c r="Q2489" t="s">
        <v>8321</v>
      </c>
      <c r="R2489" s="9">
        <f t="shared" si="119"/>
        <v>41850.781377314815</v>
      </c>
      <c r="S2489" s="9">
        <f t="shared" si="120"/>
        <v>41880.781377314815</v>
      </c>
      <c r="T2489">
        <f t="shared" si="121"/>
        <v>2014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>ROUND(E2490/D2490*100,0)</f>
        <v>101</v>
      </c>
      <c r="O2490">
        <f>IFERROR(ROUND(E2490/L2490,2),0)</f>
        <v>42.11</v>
      </c>
      <c r="P2490" s="12" t="s">
        <v>8293</v>
      </c>
      <c r="Q2490" t="s">
        <v>8297</v>
      </c>
      <c r="R2490" s="9">
        <f t="shared" si="119"/>
        <v>41453.688530092593</v>
      </c>
      <c r="S2490" s="9">
        <f t="shared" si="120"/>
        <v>41513.688530092593</v>
      </c>
      <c r="T2490">
        <f t="shared" si="121"/>
        <v>2013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>ROUND(E2491/D2491*100,0)</f>
        <v>151</v>
      </c>
      <c r="O2491">
        <f>IFERROR(ROUND(E2491/L2491,2),0)</f>
        <v>50.27</v>
      </c>
      <c r="P2491" s="12" t="s">
        <v>8293</v>
      </c>
      <c r="Q2491" t="s">
        <v>8295</v>
      </c>
      <c r="R2491" s="9">
        <f t="shared" si="119"/>
        <v>41732.479675925926</v>
      </c>
      <c r="S2491" s="9">
        <f t="shared" si="120"/>
        <v>41743.958333333336</v>
      </c>
      <c r="T2491">
        <f t="shared" si="121"/>
        <v>2014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>ROUND(E2492/D2492*100,0)</f>
        <v>251</v>
      </c>
      <c r="O2492">
        <f>IFERROR(ROUND(E2492/L2492,2),0)</f>
        <v>44.24</v>
      </c>
      <c r="P2492" s="12" t="s">
        <v>8266</v>
      </c>
      <c r="Q2492" t="s">
        <v>8268</v>
      </c>
      <c r="R2492" s="9">
        <f t="shared" si="119"/>
        <v>42596.644699074073</v>
      </c>
      <c r="S2492" s="9">
        <f t="shared" si="120"/>
        <v>42607.165972222225</v>
      </c>
      <c r="T2492">
        <f t="shared" si="121"/>
        <v>2016</v>
      </c>
    </row>
    <row r="2493" spans="1:20" ht="29" x14ac:dyDescent="0.3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 s="11">
        <v>1339840740</v>
      </c>
      <c r="J2493">
        <v>1335397188</v>
      </c>
      <c r="K2493" t="b">
        <v>0</v>
      </c>
      <c r="L2493">
        <v>27</v>
      </c>
      <c r="M2493" t="b">
        <v>1</v>
      </c>
      <c r="N2493">
        <f>ROUND(E2493/D2493*100,0)</f>
        <v>125</v>
      </c>
      <c r="O2493">
        <f>IFERROR(ROUND(E2493/L2493,2),0)</f>
        <v>27.78</v>
      </c>
      <c r="P2493" s="12" t="s">
        <v>8293</v>
      </c>
      <c r="Q2493" t="s">
        <v>8294</v>
      </c>
      <c r="R2493" s="9">
        <f t="shared" si="119"/>
        <v>41024.985972222225</v>
      </c>
      <c r="S2493" s="9">
        <f t="shared" si="120"/>
        <v>41076.415972222225</v>
      </c>
      <c r="T2493">
        <f t="shared" si="121"/>
        <v>2012</v>
      </c>
    </row>
    <row r="2494" spans="1:20" ht="58" x14ac:dyDescent="0.35">
      <c r="A2494">
        <v>874</v>
      </c>
      <c r="B2494" s="3" t="s">
        <v>875</v>
      </c>
      <c r="C2494" s="3" t="s">
        <v>4984</v>
      </c>
      <c r="D2494" s="6">
        <v>3000</v>
      </c>
      <c r="E2494" s="8">
        <v>730</v>
      </c>
      <c r="F2494" t="s">
        <v>8220</v>
      </c>
      <c r="G2494" t="s">
        <v>8223</v>
      </c>
      <c r="H2494" t="s">
        <v>8245</v>
      </c>
      <c r="I2494" s="11">
        <v>1367676034</v>
      </c>
      <c r="J2494">
        <v>1365084034</v>
      </c>
      <c r="K2494" t="b">
        <v>0</v>
      </c>
      <c r="L2494">
        <v>21</v>
      </c>
      <c r="M2494" t="b">
        <v>0</v>
      </c>
      <c r="N2494">
        <f>ROUND(E2494/D2494*100,0)</f>
        <v>24</v>
      </c>
      <c r="O2494">
        <f>IFERROR(ROUND(E2494/L2494,2),0)</f>
        <v>34.76</v>
      </c>
      <c r="P2494" s="12" t="s">
        <v>8293</v>
      </c>
      <c r="Q2494" t="s">
        <v>8315</v>
      </c>
      <c r="R2494" s="9">
        <f t="shared" si="119"/>
        <v>41368.583726851852</v>
      </c>
      <c r="S2494" s="9">
        <f t="shared" si="120"/>
        <v>41398.583726851852</v>
      </c>
      <c r="T2494">
        <f t="shared" si="121"/>
        <v>2013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 s="6">
        <v>3000</v>
      </c>
      <c r="E2495" s="8">
        <v>641</v>
      </c>
      <c r="F2495" t="s">
        <v>8220</v>
      </c>
      <c r="G2495" t="s">
        <v>8225</v>
      </c>
      <c r="H2495" t="s">
        <v>8247</v>
      </c>
      <c r="I2495" s="11">
        <v>1477550434</v>
      </c>
      <c r="J2495">
        <v>1474958434</v>
      </c>
      <c r="K2495" t="b">
        <v>0</v>
      </c>
      <c r="L2495">
        <v>14</v>
      </c>
      <c r="M2495" t="b">
        <v>0</v>
      </c>
      <c r="N2495">
        <f>ROUND(E2495/D2495*100,0)</f>
        <v>21</v>
      </c>
      <c r="O2495">
        <f>IFERROR(ROUND(E2495/L2495,2),0)</f>
        <v>45.79</v>
      </c>
      <c r="P2495" s="12" t="s">
        <v>8266</v>
      </c>
      <c r="Q2495" t="s">
        <v>8268</v>
      </c>
      <c r="R2495" s="9">
        <f t="shared" si="119"/>
        <v>42640.278171296297</v>
      </c>
      <c r="S2495" s="9">
        <f t="shared" si="120"/>
        <v>42670.278171296297</v>
      </c>
      <c r="T2495">
        <f t="shared" si="121"/>
        <v>2016</v>
      </c>
    </row>
    <row r="2496" spans="1:20" ht="43.5" x14ac:dyDescent="0.35">
      <c r="A2496">
        <v>2896</v>
      </c>
      <c r="B2496" s="3" t="s">
        <v>2896</v>
      </c>
      <c r="C2496" s="3" t="s">
        <v>7006</v>
      </c>
      <c r="D2496" s="6">
        <v>3000</v>
      </c>
      <c r="E2496" s="8">
        <v>625</v>
      </c>
      <c r="F2496" t="s">
        <v>8220</v>
      </c>
      <c r="G2496" t="s">
        <v>8223</v>
      </c>
      <c r="H2496" t="s">
        <v>8245</v>
      </c>
      <c r="I2496" s="11">
        <v>1481522400</v>
      </c>
      <c r="J2496">
        <v>1480283321</v>
      </c>
      <c r="K2496" t="b">
        <v>0</v>
      </c>
      <c r="L2496">
        <v>12</v>
      </c>
      <c r="M2496" t="b">
        <v>0</v>
      </c>
      <c r="N2496">
        <f>ROUND(E2496/D2496*100,0)</f>
        <v>21</v>
      </c>
      <c r="O2496">
        <f>IFERROR(ROUND(E2496/L2496,2),0)</f>
        <v>52.08</v>
      </c>
      <c r="P2496" s="12" t="s">
        <v>8266</v>
      </c>
      <c r="Q2496" t="s">
        <v>8268</v>
      </c>
      <c r="R2496" s="9">
        <f t="shared" si="119"/>
        <v>42701.908807870372</v>
      </c>
      <c r="S2496" s="9">
        <f t="shared" si="120"/>
        <v>42716.25</v>
      </c>
      <c r="T2496">
        <f t="shared" si="121"/>
        <v>2016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>ROUND(E2497/D2497*100,0)</f>
        <v>149</v>
      </c>
      <c r="O2497">
        <f>IFERROR(ROUND(E2497/L2497,2),0)</f>
        <v>37.25</v>
      </c>
      <c r="P2497" s="12" t="s">
        <v>8266</v>
      </c>
      <c r="Q2497" t="s">
        <v>8267</v>
      </c>
      <c r="R2497" s="9">
        <f t="shared" si="119"/>
        <v>42443.989050925928</v>
      </c>
      <c r="S2497" s="9">
        <f t="shared" si="120"/>
        <v>42487.552777777775</v>
      </c>
      <c r="T2497">
        <f t="shared" si="121"/>
        <v>2016</v>
      </c>
    </row>
    <row r="2498" spans="1:20" ht="43.5" x14ac:dyDescent="0.35">
      <c r="A2498">
        <v>3063</v>
      </c>
      <c r="B2498" s="3" t="s">
        <v>3063</v>
      </c>
      <c r="C2498" s="3" t="s">
        <v>7173</v>
      </c>
      <c r="D2498" s="6">
        <v>3000</v>
      </c>
      <c r="E2498" s="8">
        <v>587</v>
      </c>
      <c r="F2498" t="s">
        <v>8220</v>
      </c>
      <c r="G2498" t="s">
        <v>8223</v>
      </c>
      <c r="H2498" t="s">
        <v>8245</v>
      </c>
      <c r="I2498" s="11">
        <v>1477174138</v>
      </c>
      <c r="J2498">
        <v>1474150138</v>
      </c>
      <c r="K2498" t="b">
        <v>0</v>
      </c>
      <c r="L2498">
        <v>23</v>
      </c>
      <c r="M2498" t="b">
        <v>0</v>
      </c>
      <c r="N2498">
        <f>ROUND(E2498/D2498*100,0)</f>
        <v>20</v>
      </c>
      <c r="O2498">
        <f>IFERROR(ROUND(E2498/L2498,2),0)</f>
        <v>25.52</v>
      </c>
      <c r="P2498" s="12" t="s">
        <v>8266</v>
      </c>
      <c r="Q2498" t="s">
        <v>8267</v>
      </c>
      <c r="R2498" s="9">
        <f t="shared" si="119"/>
        <v>42630.922893518517</v>
      </c>
      <c r="S2498" s="9">
        <f t="shared" si="120"/>
        <v>42665.922893518517</v>
      </c>
      <c r="T2498">
        <f t="shared" si="121"/>
        <v>2016</v>
      </c>
    </row>
    <row r="2499" spans="1:20" ht="43.5" x14ac:dyDescent="0.35">
      <c r="A2499">
        <v>1990</v>
      </c>
      <c r="B2499" s="3" t="s">
        <v>1991</v>
      </c>
      <c r="C2499" s="3" t="s">
        <v>6100</v>
      </c>
      <c r="D2499" s="6">
        <v>3000</v>
      </c>
      <c r="E2499" s="8">
        <v>509</v>
      </c>
      <c r="F2499" t="s">
        <v>8220</v>
      </c>
      <c r="G2499" t="s">
        <v>8223</v>
      </c>
      <c r="H2499" t="s">
        <v>8245</v>
      </c>
      <c r="I2499" s="11">
        <v>1455338532</v>
      </c>
      <c r="J2499">
        <v>1454042532</v>
      </c>
      <c r="K2499" t="b">
        <v>0</v>
      </c>
      <c r="L2499">
        <v>5</v>
      </c>
      <c r="M2499" t="b">
        <v>0</v>
      </c>
      <c r="N2499">
        <f>ROUND(E2499/D2499*100,0)</f>
        <v>17</v>
      </c>
      <c r="O2499">
        <f>IFERROR(ROUND(E2499/L2499,2),0)</f>
        <v>101.8</v>
      </c>
      <c r="P2499" s="12" t="s">
        <v>8282</v>
      </c>
      <c r="Q2499" t="s">
        <v>8318</v>
      </c>
      <c r="R2499" s="9">
        <f t="shared" ref="R2499:R2562" si="122">(((J2499/60)/60)/24)+DATE(1970,1,1)</f>
        <v>42398.195972222224</v>
      </c>
      <c r="S2499" s="9">
        <f t="shared" ref="S2499:S2562" si="123">(((I2499/60)/60)/24)+DATE(1970,1,1)</f>
        <v>42413.195972222224</v>
      </c>
      <c r="T2499">
        <f t="shared" si="121"/>
        <v>2016</v>
      </c>
    </row>
    <row r="2500" spans="1:20" ht="43.5" x14ac:dyDescent="0.35">
      <c r="A2500">
        <v>3996</v>
      </c>
      <c r="B2500" s="3" t="s">
        <v>3992</v>
      </c>
      <c r="C2500" s="3" t="s">
        <v>8102</v>
      </c>
      <c r="D2500" s="6">
        <v>3000</v>
      </c>
      <c r="E2500" s="8">
        <v>497</v>
      </c>
      <c r="F2500" t="s">
        <v>8220</v>
      </c>
      <c r="G2500" t="s">
        <v>8223</v>
      </c>
      <c r="H2500" t="s">
        <v>8245</v>
      </c>
      <c r="I2500" s="11">
        <v>1416499440</v>
      </c>
      <c r="J2500">
        <v>1415341464</v>
      </c>
      <c r="K2500" t="b">
        <v>0</v>
      </c>
      <c r="L2500">
        <v>17</v>
      </c>
      <c r="M2500" t="b">
        <v>0</v>
      </c>
      <c r="N2500">
        <f>ROUND(E2500/D2500*100,0)</f>
        <v>17</v>
      </c>
      <c r="O2500">
        <f>IFERROR(ROUND(E2500/L2500,2),0)</f>
        <v>29.24</v>
      </c>
      <c r="P2500" s="12" t="s">
        <v>8266</v>
      </c>
      <c r="Q2500" t="s">
        <v>8268</v>
      </c>
      <c r="R2500" s="9">
        <f t="shared" si="122"/>
        <v>41950.26694444444</v>
      </c>
      <c r="S2500" s="9">
        <f t="shared" si="123"/>
        <v>41963.669444444444</v>
      </c>
      <c r="T2500">
        <f t="shared" si="121"/>
        <v>2014</v>
      </c>
    </row>
    <row r="2501" spans="1:20" ht="43.5" x14ac:dyDescent="0.3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 s="11">
        <v>1402095600</v>
      </c>
      <c r="J2501">
        <v>1400675841</v>
      </c>
      <c r="K2501" t="b">
        <v>0</v>
      </c>
      <c r="L2501">
        <v>20</v>
      </c>
      <c r="M2501" t="b">
        <v>1</v>
      </c>
      <c r="N2501">
        <f>ROUND(E2501/D2501*100,0)</f>
        <v>104</v>
      </c>
      <c r="O2501">
        <f>IFERROR(ROUND(E2501/L2501,2),0)</f>
        <v>36.5</v>
      </c>
      <c r="P2501" s="12" t="s">
        <v>8266</v>
      </c>
      <c r="Q2501" t="s">
        <v>8268</v>
      </c>
      <c r="R2501" s="9">
        <f t="shared" si="122"/>
        <v>41780.525937500002</v>
      </c>
      <c r="S2501" s="9">
        <f t="shared" si="123"/>
        <v>41796.958333333336</v>
      </c>
      <c r="T2501">
        <f t="shared" si="121"/>
        <v>2014</v>
      </c>
    </row>
    <row r="2502" spans="1:20" ht="43.5" x14ac:dyDescent="0.35">
      <c r="A2502">
        <v>431</v>
      </c>
      <c r="B2502" s="3" t="s">
        <v>432</v>
      </c>
      <c r="C2502" s="3" t="s">
        <v>4541</v>
      </c>
      <c r="D2502" s="6">
        <v>3000</v>
      </c>
      <c r="E2502" s="8">
        <v>415</v>
      </c>
      <c r="F2502" t="s">
        <v>8220</v>
      </c>
      <c r="G2502" t="s">
        <v>8224</v>
      </c>
      <c r="H2502" t="s">
        <v>8246</v>
      </c>
      <c r="I2502" s="11">
        <v>1467752083</v>
      </c>
      <c r="J2502">
        <v>1465160083</v>
      </c>
      <c r="K2502" t="b">
        <v>0</v>
      </c>
      <c r="L2502">
        <v>8</v>
      </c>
      <c r="M2502" t="b">
        <v>0</v>
      </c>
      <c r="N2502">
        <f>ROUND(E2502/D2502*100,0)</f>
        <v>14</v>
      </c>
      <c r="O2502">
        <f>IFERROR(ROUND(E2502/L2502,2),0)</f>
        <v>51.88</v>
      </c>
      <c r="P2502" s="12" t="s">
        <v>8290</v>
      </c>
      <c r="Q2502" t="s">
        <v>8304</v>
      </c>
      <c r="R2502" s="9">
        <f t="shared" si="122"/>
        <v>42526.871331018512</v>
      </c>
      <c r="S2502" s="9">
        <f t="shared" si="123"/>
        <v>42556.871331018512</v>
      </c>
      <c r="T2502">
        <f t="shared" si="121"/>
        <v>2016</v>
      </c>
    </row>
    <row r="2503" spans="1:20" ht="43.5" x14ac:dyDescent="0.35">
      <c r="A2503">
        <v>924</v>
      </c>
      <c r="B2503" s="3" t="s">
        <v>925</v>
      </c>
      <c r="C2503" s="3" t="s">
        <v>5034</v>
      </c>
      <c r="D2503" s="6">
        <v>3000</v>
      </c>
      <c r="E2503" s="8">
        <v>327</v>
      </c>
      <c r="F2503" t="s">
        <v>8220</v>
      </c>
      <c r="G2503" t="s">
        <v>8223</v>
      </c>
      <c r="H2503" t="s">
        <v>8245</v>
      </c>
      <c r="I2503" s="11">
        <v>1360795069</v>
      </c>
      <c r="J2503">
        <v>1358203069</v>
      </c>
      <c r="K2503" t="b">
        <v>0</v>
      </c>
      <c r="L2503">
        <v>15</v>
      </c>
      <c r="M2503" t="b">
        <v>0</v>
      </c>
      <c r="N2503">
        <f>ROUND(E2503/D2503*100,0)</f>
        <v>11</v>
      </c>
      <c r="O2503">
        <f>IFERROR(ROUND(E2503/L2503,2),0)</f>
        <v>21.8</v>
      </c>
      <c r="P2503" s="12" t="s">
        <v>8293</v>
      </c>
      <c r="Q2503" t="s">
        <v>8315</v>
      </c>
      <c r="R2503" s="9">
        <f t="shared" si="122"/>
        <v>41288.942928240744</v>
      </c>
      <c r="S2503" s="9">
        <f t="shared" si="123"/>
        <v>41318.942928240744</v>
      </c>
      <c r="T2503">
        <f t="shared" si="121"/>
        <v>2013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>ROUND(E2504/D2504*100,0)</f>
        <v>145</v>
      </c>
      <c r="O2504">
        <f>IFERROR(ROUND(E2504/L2504,2),0)</f>
        <v>21.38</v>
      </c>
      <c r="P2504" s="12" t="s">
        <v>8293</v>
      </c>
      <c r="Q2504" t="s">
        <v>8297</v>
      </c>
      <c r="R2504" s="9">
        <f t="shared" si="122"/>
        <v>42565.480983796297</v>
      </c>
      <c r="S2504" s="9">
        <f t="shared" si="123"/>
        <v>42595.480983796297</v>
      </c>
      <c r="T2504">
        <f t="shared" si="121"/>
        <v>2016</v>
      </c>
    </row>
    <row r="2505" spans="1:20" ht="29" x14ac:dyDescent="0.35">
      <c r="A2505">
        <v>943</v>
      </c>
      <c r="B2505" s="3" t="s">
        <v>944</v>
      </c>
      <c r="C2505" s="3" t="s">
        <v>5053</v>
      </c>
      <c r="D2505" s="6">
        <v>3000</v>
      </c>
      <c r="E2505" s="8">
        <v>289</v>
      </c>
      <c r="F2505" t="s">
        <v>8220</v>
      </c>
      <c r="G2505" t="s">
        <v>8223</v>
      </c>
      <c r="H2505" t="s">
        <v>8245</v>
      </c>
      <c r="I2505" s="11">
        <v>1480438905</v>
      </c>
      <c r="J2505">
        <v>1477843305</v>
      </c>
      <c r="K2505" t="b">
        <v>0</v>
      </c>
      <c r="L2505">
        <v>12</v>
      </c>
      <c r="M2505" t="b">
        <v>0</v>
      </c>
      <c r="N2505">
        <f>ROUND(E2505/D2505*100,0)</f>
        <v>10</v>
      </c>
      <c r="O2505">
        <f>IFERROR(ROUND(E2505/L2505,2),0)</f>
        <v>24.08</v>
      </c>
      <c r="P2505" s="12" t="s">
        <v>8277</v>
      </c>
      <c r="Q2505" t="s">
        <v>8279</v>
      </c>
      <c r="R2505" s="9">
        <f t="shared" si="122"/>
        <v>42673.66788194445</v>
      </c>
      <c r="S2505" s="9">
        <f t="shared" si="123"/>
        <v>42703.709548611107</v>
      </c>
      <c r="T2505">
        <f t="shared" si="121"/>
        <v>2016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>ROUND(E2506/D2506*100,0)</f>
        <v>104</v>
      </c>
      <c r="O2506">
        <f>IFERROR(ROUND(E2506/L2506,2),0)</f>
        <v>55.77</v>
      </c>
      <c r="P2506" s="12" t="s">
        <v>8293</v>
      </c>
      <c r="Q2506" t="s">
        <v>8306</v>
      </c>
      <c r="R2506" s="9">
        <f t="shared" si="122"/>
        <v>41509.426585648151</v>
      </c>
      <c r="S2506" s="9">
        <f t="shared" si="123"/>
        <v>41548.165972222225</v>
      </c>
      <c r="T2506">
        <f t="shared" si="121"/>
        <v>2013</v>
      </c>
    </row>
    <row r="2507" spans="1:20" ht="58" x14ac:dyDescent="0.35">
      <c r="A2507">
        <v>4027</v>
      </c>
      <c r="B2507" s="3" t="s">
        <v>4023</v>
      </c>
      <c r="C2507" s="3" t="s">
        <v>8132</v>
      </c>
      <c r="D2507" s="6">
        <v>3000</v>
      </c>
      <c r="E2507" s="8">
        <v>215</v>
      </c>
      <c r="F2507" t="s">
        <v>8220</v>
      </c>
      <c r="G2507" t="s">
        <v>8223</v>
      </c>
      <c r="H2507" t="s">
        <v>8245</v>
      </c>
      <c r="I2507" s="11">
        <v>1487811600</v>
      </c>
      <c r="J2507">
        <v>1486077481</v>
      </c>
      <c r="K2507" t="b">
        <v>0</v>
      </c>
      <c r="L2507">
        <v>7</v>
      </c>
      <c r="M2507" t="b">
        <v>0</v>
      </c>
      <c r="N2507">
        <f>ROUND(E2507/D2507*100,0)</f>
        <v>7</v>
      </c>
      <c r="O2507">
        <f>IFERROR(ROUND(E2507/L2507,2),0)</f>
        <v>30.71</v>
      </c>
      <c r="P2507" s="12" t="s">
        <v>8266</v>
      </c>
      <c r="Q2507" t="s">
        <v>8268</v>
      </c>
      <c r="R2507" s="9">
        <f t="shared" si="122"/>
        <v>42768.97084490741</v>
      </c>
      <c r="S2507" s="9">
        <f t="shared" si="123"/>
        <v>42789.041666666672</v>
      </c>
      <c r="T2507">
        <f t="shared" si="121"/>
        <v>2017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>ROUND(E2508/D2508*100,0)</f>
        <v>103</v>
      </c>
      <c r="O2508">
        <f>IFERROR(ROUND(E2508/L2508,2),0)</f>
        <v>120.17</v>
      </c>
      <c r="P2508" s="12" t="s">
        <v>8266</v>
      </c>
      <c r="Q2508" t="s">
        <v>8267</v>
      </c>
      <c r="R2508" s="9">
        <f t="shared" si="122"/>
        <v>42121.675763888896</v>
      </c>
      <c r="S2508" s="9">
        <f t="shared" si="123"/>
        <v>42166.675763888896</v>
      </c>
      <c r="T2508">
        <f t="shared" si="121"/>
        <v>2015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>ROUND(E2509/D2509*100,0)</f>
        <v>103</v>
      </c>
      <c r="O2509">
        <f>IFERROR(ROUND(E2509/L2509,2),0)</f>
        <v>26.67</v>
      </c>
      <c r="P2509" s="12" t="s">
        <v>8266</v>
      </c>
      <c r="Q2509" t="s">
        <v>8268</v>
      </c>
      <c r="R2509" s="9">
        <f t="shared" si="122"/>
        <v>42609.442465277782</v>
      </c>
      <c r="S2509" s="9">
        <f t="shared" si="123"/>
        <v>42639.442465277782</v>
      </c>
      <c r="T2509">
        <f t="shared" si="121"/>
        <v>2016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>ROUND(E2510/D2510*100,0)</f>
        <v>120</v>
      </c>
      <c r="O2510">
        <f>IFERROR(ROUND(E2510/L2510,2),0)</f>
        <v>55.23</v>
      </c>
      <c r="P2510" s="12" t="s">
        <v>8266</v>
      </c>
      <c r="Q2510" t="s">
        <v>8268</v>
      </c>
      <c r="R2510" s="9">
        <f t="shared" si="122"/>
        <v>42600.756041666667</v>
      </c>
      <c r="S2510" s="9">
        <f t="shared" si="123"/>
        <v>42621.756041666667</v>
      </c>
      <c r="T2510">
        <f t="shared" si="121"/>
        <v>2016</v>
      </c>
    </row>
    <row r="2511" spans="1:20" ht="43.5" x14ac:dyDescent="0.3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 s="11">
        <v>1430993394</v>
      </c>
      <c r="J2511">
        <v>1428401394</v>
      </c>
      <c r="K2511" t="b">
        <v>0</v>
      </c>
      <c r="L2511">
        <v>26</v>
      </c>
      <c r="M2511" t="b">
        <v>1</v>
      </c>
      <c r="N2511">
        <f>ROUND(E2511/D2511*100,0)</f>
        <v>119</v>
      </c>
      <c r="O2511">
        <f>IFERROR(ROUND(E2511/L2511,2),0)</f>
        <v>27.5</v>
      </c>
      <c r="P2511" s="12" t="s">
        <v>8266</v>
      </c>
      <c r="Q2511" t="s">
        <v>8268</v>
      </c>
      <c r="R2511" s="9">
        <f t="shared" si="122"/>
        <v>42101.423541666663</v>
      </c>
      <c r="S2511" s="9">
        <f t="shared" si="123"/>
        <v>42131.423541666663</v>
      </c>
      <c r="T2511">
        <f t="shared" si="121"/>
        <v>2015</v>
      </c>
    </row>
    <row r="2512" spans="1:20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1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>ROUND(E2512/D2512*100,0)</f>
        <v>60</v>
      </c>
      <c r="O2512">
        <f>IFERROR(ROUND(E2512/L2512,2),0)</f>
        <v>65</v>
      </c>
      <c r="P2512" s="12" t="s">
        <v>8266</v>
      </c>
      <c r="Q2512" t="s">
        <v>8267</v>
      </c>
      <c r="R2512" s="9">
        <f t="shared" si="122"/>
        <v>42141.741307870368</v>
      </c>
      <c r="S2512" s="9">
        <f t="shared" si="123"/>
        <v>42171.741307870368</v>
      </c>
      <c r="T2512">
        <f t="shared" si="121"/>
        <v>2015</v>
      </c>
    </row>
    <row r="2513" spans="1:20" ht="43.5" x14ac:dyDescent="0.35">
      <c r="A2513">
        <v>424</v>
      </c>
      <c r="B2513" s="3" t="s">
        <v>425</v>
      </c>
      <c r="C2513" s="3" t="s">
        <v>4534</v>
      </c>
      <c r="D2513" s="6">
        <v>3000</v>
      </c>
      <c r="E2513" s="8">
        <v>203.9</v>
      </c>
      <c r="F2513" t="s">
        <v>8220</v>
      </c>
      <c r="G2513" t="s">
        <v>8223</v>
      </c>
      <c r="H2513" t="s">
        <v>8245</v>
      </c>
      <c r="I2513" s="11">
        <v>1332748899</v>
      </c>
      <c r="J2513">
        <v>1327568499</v>
      </c>
      <c r="K2513" t="b">
        <v>0</v>
      </c>
      <c r="L2513">
        <v>5</v>
      </c>
      <c r="M2513" t="b">
        <v>0</v>
      </c>
      <c r="N2513">
        <f>ROUND(E2513/D2513*100,0)</f>
        <v>7</v>
      </c>
      <c r="O2513">
        <f>IFERROR(ROUND(E2513/L2513,2),0)</f>
        <v>40.78</v>
      </c>
      <c r="P2513" s="12" t="s">
        <v>8290</v>
      </c>
      <c r="Q2513" t="s">
        <v>8304</v>
      </c>
      <c r="R2513" s="9">
        <f t="shared" si="122"/>
        <v>40934.376145833332</v>
      </c>
      <c r="S2513" s="9">
        <f t="shared" si="123"/>
        <v>40994.334479166668</v>
      </c>
      <c r="T2513">
        <f t="shared" si="121"/>
        <v>2012</v>
      </c>
    </row>
    <row r="2514" spans="1:20" ht="43.5" x14ac:dyDescent="0.35">
      <c r="A2514">
        <v>2856</v>
      </c>
      <c r="B2514" s="3" t="s">
        <v>2856</v>
      </c>
      <c r="C2514" s="3" t="s">
        <v>6966</v>
      </c>
      <c r="D2514" s="6">
        <v>3000</v>
      </c>
      <c r="E2514" s="8">
        <v>146</v>
      </c>
      <c r="F2514" t="s">
        <v>8220</v>
      </c>
      <c r="G2514" t="s">
        <v>8223</v>
      </c>
      <c r="H2514" t="s">
        <v>8245</v>
      </c>
      <c r="I2514" s="11">
        <v>1439069640</v>
      </c>
      <c r="J2514">
        <v>1433897647</v>
      </c>
      <c r="K2514" t="b">
        <v>0</v>
      </c>
      <c r="L2514">
        <v>6</v>
      </c>
      <c r="M2514" t="b">
        <v>0</v>
      </c>
      <c r="N2514">
        <f>ROUND(E2514/D2514*100,0)</f>
        <v>5</v>
      </c>
      <c r="O2514">
        <f>IFERROR(ROUND(E2514/L2514,2),0)</f>
        <v>24.33</v>
      </c>
      <c r="P2514" s="12" t="s">
        <v>8266</v>
      </c>
      <c r="Q2514" t="s">
        <v>8268</v>
      </c>
      <c r="R2514" s="9">
        <f t="shared" si="122"/>
        <v>42165.037581018521</v>
      </c>
      <c r="S2514" s="9">
        <f t="shared" si="123"/>
        <v>42224.898611111115</v>
      </c>
      <c r="T2514">
        <f t="shared" si="121"/>
        <v>2015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>ROUND(E2515/D2515*100,0)</f>
        <v>115</v>
      </c>
      <c r="O2515">
        <f>IFERROR(ROUND(E2515/L2515,2),0)</f>
        <v>51</v>
      </c>
      <c r="P2515" s="12" t="s">
        <v>8266</v>
      </c>
      <c r="Q2515" t="s">
        <v>8268</v>
      </c>
      <c r="R2515" s="9">
        <f t="shared" si="122"/>
        <v>42294.808124999996</v>
      </c>
      <c r="S2515" s="9">
        <f t="shared" si="123"/>
        <v>42305.829166666663</v>
      </c>
      <c r="T2515">
        <f t="shared" si="121"/>
        <v>2015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>ROUND(E2516/D2516*100,0)</f>
        <v>130</v>
      </c>
      <c r="O2516">
        <f>IFERROR(ROUND(E2516/L2516,2),0)</f>
        <v>25.46</v>
      </c>
      <c r="P2516" s="12" t="s">
        <v>8266</v>
      </c>
      <c r="Q2516" t="s">
        <v>8269</v>
      </c>
      <c r="R2516" s="9">
        <f t="shared" si="122"/>
        <v>42445.866979166662</v>
      </c>
      <c r="S2516" s="9">
        <f t="shared" si="123"/>
        <v>42475.866979166662</v>
      </c>
      <c r="T2516">
        <f t="shared" ref="T2516:T2579" si="124">YEAR(R2516)</f>
        <v>2016</v>
      </c>
    </row>
    <row r="2517" spans="1:20" ht="58" x14ac:dyDescent="0.35">
      <c r="A2517">
        <v>890</v>
      </c>
      <c r="B2517" s="3" t="s">
        <v>891</v>
      </c>
      <c r="C2517" s="3" t="s">
        <v>5000</v>
      </c>
      <c r="D2517" s="6">
        <v>3000</v>
      </c>
      <c r="E2517" s="8">
        <v>125</v>
      </c>
      <c r="F2517" t="s">
        <v>8220</v>
      </c>
      <c r="G2517" t="s">
        <v>8223</v>
      </c>
      <c r="H2517" t="s">
        <v>8245</v>
      </c>
      <c r="I2517" s="11">
        <v>1385055979</v>
      </c>
      <c r="J2517">
        <v>1382460379</v>
      </c>
      <c r="K2517" t="b">
        <v>0</v>
      </c>
      <c r="L2517">
        <v>4</v>
      </c>
      <c r="M2517" t="b">
        <v>0</v>
      </c>
      <c r="N2517">
        <f>ROUND(E2517/D2517*100,0)</f>
        <v>4</v>
      </c>
      <c r="O2517">
        <f>IFERROR(ROUND(E2517/L2517,2),0)</f>
        <v>31.25</v>
      </c>
      <c r="P2517" s="12" t="s">
        <v>8293</v>
      </c>
      <c r="Q2517" t="s">
        <v>8294</v>
      </c>
      <c r="R2517" s="9">
        <f t="shared" si="122"/>
        <v>41569.698831018519</v>
      </c>
      <c r="S2517" s="9">
        <f t="shared" si="123"/>
        <v>41599.740497685183</v>
      </c>
      <c r="T2517">
        <f t="shared" si="124"/>
        <v>2013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>ROUND(E2518/D2518*100,0)</f>
        <v>118</v>
      </c>
      <c r="O2518">
        <f>IFERROR(ROUND(E2518/L2518,2),0)</f>
        <v>29.58</v>
      </c>
      <c r="P2518" s="12" t="s">
        <v>8266</v>
      </c>
      <c r="Q2518" t="s">
        <v>8268</v>
      </c>
      <c r="R2518" s="9">
        <f t="shared" si="122"/>
        <v>42141.541134259256</v>
      </c>
      <c r="S2518" s="9">
        <f t="shared" si="123"/>
        <v>42171.541134259256</v>
      </c>
      <c r="T2518">
        <f t="shared" si="124"/>
        <v>2015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>ROUND(E2519/D2519*100,0)</f>
        <v>101</v>
      </c>
      <c r="O2519">
        <f>IFERROR(ROUND(E2519/L2519,2),0)</f>
        <v>33.57</v>
      </c>
      <c r="P2519" s="12" t="s">
        <v>8266</v>
      </c>
      <c r="Q2519" t="s">
        <v>8268</v>
      </c>
      <c r="R2519" s="9">
        <f t="shared" si="122"/>
        <v>41821.698599537034</v>
      </c>
      <c r="S2519" s="9">
        <f t="shared" si="123"/>
        <v>41851.698599537034</v>
      </c>
      <c r="T2519">
        <f t="shared" si="124"/>
        <v>2014</v>
      </c>
    </row>
    <row r="2520" spans="1:20" ht="29" x14ac:dyDescent="0.35">
      <c r="A2520">
        <v>1791</v>
      </c>
      <c r="B2520" s="3" t="s">
        <v>1792</v>
      </c>
      <c r="C2520" s="3" t="s">
        <v>5901</v>
      </c>
      <c r="D2520" s="6">
        <v>3000</v>
      </c>
      <c r="E2520" s="8">
        <v>107</v>
      </c>
      <c r="F2520" t="s">
        <v>8220</v>
      </c>
      <c r="G2520" t="s">
        <v>8224</v>
      </c>
      <c r="H2520" t="s">
        <v>8246</v>
      </c>
      <c r="I2520" s="11">
        <v>1422553565</v>
      </c>
      <c r="J2520">
        <v>1417369565</v>
      </c>
      <c r="K2520" t="b">
        <v>1</v>
      </c>
      <c r="L2520">
        <v>4</v>
      </c>
      <c r="M2520" t="b">
        <v>0</v>
      </c>
      <c r="N2520">
        <f>ROUND(E2520/D2520*100,0)</f>
        <v>4</v>
      </c>
      <c r="O2520">
        <f>IFERROR(ROUND(E2520/L2520,2),0)</f>
        <v>26.75</v>
      </c>
      <c r="P2520" s="12" t="s">
        <v>8282</v>
      </c>
      <c r="Q2520" t="s">
        <v>8283</v>
      </c>
      <c r="R2520" s="9">
        <f t="shared" si="122"/>
        <v>41973.740335648152</v>
      </c>
      <c r="S2520" s="9">
        <f t="shared" si="123"/>
        <v>42033.740335648152</v>
      </c>
      <c r="T2520">
        <f t="shared" si="124"/>
        <v>2014</v>
      </c>
    </row>
    <row r="2521" spans="1:20" ht="43.5" x14ac:dyDescent="0.3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 s="11">
        <v>1345918302</v>
      </c>
      <c r="J2521">
        <v>1343326302</v>
      </c>
      <c r="K2521" t="b">
        <v>0</v>
      </c>
      <c r="L2521">
        <v>14</v>
      </c>
      <c r="M2521" t="b">
        <v>1</v>
      </c>
      <c r="N2521">
        <f>ROUND(E2521/D2521*100,0)</f>
        <v>100</v>
      </c>
      <c r="O2521">
        <f>IFERROR(ROUND(E2521/L2521,2),0)</f>
        <v>50</v>
      </c>
      <c r="P2521" s="12" t="s">
        <v>8293</v>
      </c>
      <c r="Q2521" t="s">
        <v>8297</v>
      </c>
      <c r="R2521" s="9">
        <f t="shared" si="122"/>
        <v>41116.758125</v>
      </c>
      <c r="S2521" s="9">
        <f t="shared" si="123"/>
        <v>41146.758125</v>
      </c>
      <c r="T2521">
        <f t="shared" si="124"/>
        <v>2012</v>
      </c>
    </row>
    <row r="2522" spans="1:20" ht="43.5" x14ac:dyDescent="0.35">
      <c r="A2522">
        <v>3947</v>
      </c>
      <c r="B2522" s="3" t="s">
        <v>3944</v>
      </c>
      <c r="C2522" s="3" t="s">
        <v>8055</v>
      </c>
      <c r="D2522" s="6">
        <v>3000</v>
      </c>
      <c r="E2522" s="8">
        <v>101</v>
      </c>
      <c r="F2522" t="s">
        <v>8220</v>
      </c>
      <c r="G2522" t="s">
        <v>8223</v>
      </c>
      <c r="H2522" t="s">
        <v>8245</v>
      </c>
      <c r="I2522" s="11">
        <v>1475378744</v>
      </c>
      <c r="J2522">
        <v>1472786744</v>
      </c>
      <c r="K2522" t="b">
        <v>0</v>
      </c>
      <c r="L2522">
        <v>2</v>
      </c>
      <c r="M2522" t="b">
        <v>0</v>
      </c>
      <c r="N2522">
        <f>ROUND(E2522/D2522*100,0)</f>
        <v>3</v>
      </c>
      <c r="O2522">
        <f>IFERROR(ROUND(E2522/L2522,2),0)</f>
        <v>50.5</v>
      </c>
      <c r="P2522" s="12" t="s">
        <v>8266</v>
      </c>
      <c r="Q2522" t="s">
        <v>8268</v>
      </c>
      <c r="R2522" s="9">
        <f t="shared" si="122"/>
        <v>42615.142870370371</v>
      </c>
      <c r="S2522" s="9">
        <f t="shared" si="123"/>
        <v>42645.142870370371</v>
      </c>
      <c r="T2522">
        <f t="shared" si="124"/>
        <v>2016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>ROUND(E2523/D2523*100,0)</f>
        <v>139</v>
      </c>
      <c r="O2523">
        <f>IFERROR(ROUND(E2523/L2523,2),0)</f>
        <v>57.92</v>
      </c>
      <c r="P2523" s="12" t="s">
        <v>8266</v>
      </c>
      <c r="Q2523" t="s">
        <v>8268</v>
      </c>
      <c r="R2523" s="9">
        <f t="shared" si="122"/>
        <v>42643.632858796293</v>
      </c>
      <c r="S2523" s="9">
        <f t="shared" si="123"/>
        <v>42672.125</v>
      </c>
      <c r="T2523">
        <f t="shared" si="124"/>
        <v>2016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>ROUND(E2524/D2524*100,0)</f>
        <v>1</v>
      </c>
      <c r="O2524">
        <f>IFERROR(ROUND(E2524/L2524,2),0)</f>
        <v>76.67</v>
      </c>
      <c r="P2524" s="12" t="s">
        <v>8277</v>
      </c>
      <c r="Q2524" t="s">
        <v>8307</v>
      </c>
      <c r="R2524" s="9">
        <f t="shared" si="122"/>
        <v>42489.772326388891</v>
      </c>
      <c r="S2524" s="9">
        <f t="shared" si="123"/>
        <v>42518.772326388891</v>
      </c>
      <c r="T2524">
        <f t="shared" si="124"/>
        <v>2016</v>
      </c>
    </row>
    <row r="2525" spans="1:20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1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>ROUND(E2525/D2525*100,0)</f>
        <v>137</v>
      </c>
      <c r="O2525">
        <f>IFERROR(ROUND(E2525/L2525,2),0)</f>
        <v>45.6</v>
      </c>
      <c r="P2525" s="12" t="s">
        <v>8290</v>
      </c>
      <c r="Q2525" t="s">
        <v>8291</v>
      </c>
      <c r="R2525" s="9">
        <f t="shared" si="122"/>
        <v>42543.862777777773</v>
      </c>
      <c r="S2525" s="9">
        <f t="shared" si="123"/>
        <v>42573.862777777773</v>
      </c>
      <c r="T2525">
        <f t="shared" si="124"/>
        <v>2016</v>
      </c>
    </row>
    <row r="2526" spans="1:20" ht="43.5" x14ac:dyDescent="0.35">
      <c r="A2526">
        <v>4111</v>
      </c>
      <c r="B2526" s="3" t="s">
        <v>4107</v>
      </c>
      <c r="C2526" s="3" t="s">
        <v>8214</v>
      </c>
      <c r="D2526" s="6">
        <v>3000</v>
      </c>
      <c r="E2526" s="8">
        <v>94</v>
      </c>
      <c r="F2526" t="s">
        <v>8220</v>
      </c>
      <c r="G2526" t="s">
        <v>8223</v>
      </c>
      <c r="H2526" t="s">
        <v>8245</v>
      </c>
      <c r="I2526" s="11">
        <v>1424747740</v>
      </c>
      <c r="J2526">
        <v>1422155740</v>
      </c>
      <c r="K2526" t="b">
        <v>0</v>
      </c>
      <c r="L2526">
        <v>6</v>
      </c>
      <c r="M2526" t="b">
        <v>0</v>
      </c>
      <c r="N2526">
        <f>ROUND(E2526/D2526*100,0)</f>
        <v>3</v>
      </c>
      <c r="O2526">
        <f>IFERROR(ROUND(E2526/L2526,2),0)</f>
        <v>15.67</v>
      </c>
      <c r="P2526" s="12" t="s">
        <v>8266</v>
      </c>
      <c r="Q2526" t="s">
        <v>8268</v>
      </c>
      <c r="R2526" s="9">
        <f t="shared" si="122"/>
        <v>42029.135879629626</v>
      </c>
      <c r="S2526" s="9">
        <f t="shared" si="123"/>
        <v>42059.135879629626</v>
      </c>
      <c r="T2526">
        <f t="shared" si="124"/>
        <v>2015</v>
      </c>
    </row>
    <row r="2527" spans="1:20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>ROUND(E2527/D2527*100,0)</f>
        <v>137</v>
      </c>
      <c r="O2527">
        <f>IFERROR(ROUND(E2527/L2527,2),0)</f>
        <v>26.27</v>
      </c>
      <c r="P2527" s="12" t="s">
        <v>8293</v>
      </c>
      <c r="Q2527" t="s">
        <v>8294</v>
      </c>
      <c r="R2527" s="9">
        <f t="shared" si="122"/>
        <v>40671.637511574074</v>
      </c>
      <c r="S2527" s="9">
        <f t="shared" si="123"/>
        <v>40701.637511574074</v>
      </c>
      <c r="T2527">
        <f t="shared" si="124"/>
        <v>2011</v>
      </c>
    </row>
    <row r="2528" spans="1:20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>ROUND(E2528/D2528*100,0)</f>
        <v>113</v>
      </c>
      <c r="O2528">
        <f>IFERROR(ROUND(E2528/L2528,2),0)</f>
        <v>23.45</v>
      </c>
      <c r="P2528" s="12" t="s">
        <v>8293</v>
      </c>
      <c r="Q2528" t="s">
        <v>8294</v>
      </c>
      <c r="R2528" s="9">
        <f t="shared" si="122"/>
        <v>41053.772858796299</v>
      </c>
      <c r="S2528" s="9">
        <f t="shared" si="123"/>
        <v>41083.772858796299</v>
      </c>
      <c r="T2528">
        <f t="shared" si="124"/>
        <v>2012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>ROUND(E2529/D2529*100,0)</f>
        <v>170</v>
      </c>
      <c r="O2529">
        <f>IFERROR(ROUND(E2529/L2529,2),0)</f>
        <v>39.97</v>
      </c>
      <c r="P2529" s="12" t="s">
        <v>8293</v>
      </c>
      <c r="Q2529" t="s">
        <v>8297</v>
      </c>
      <c r="R2529" s="9">
        <f t="shared" si="122"/>
        <v>40379.23096064815</v>
      </c>
      <c r="S2529" s="9">
        <f t="shared" si="123"/>
        <v>40393.082638888889</v>
      </c>
      <c r="T2529">
        <f t="shared" si="124"/>
        <v>2010</v>
      </c>
    </row>
    <row r="2530" spans="1:20" ht="43.5" x14ac:dyDescent="0.35">
      <c r="A2530">
        <v>1065</v>
      </c>
      <c r="B2530" s="3" t="s">
        <v>1066</v>
      </c>
      <c r="C2530" s="3" t="s">
        <v>5175</v>
      </c>
      <c r="D2530" s="6">
        <v>3000</v>
      </c>
      <c r="E2530" s="8">
        <v>81</v>
      </c>
      <c r="F2530" t="s">
        <v>8220</v>
      </c>
      <c r="G2530" t="s">
        <v>8225</v>
      </c>
      <c r="H2530" t="s">
        <v>8247</v>
      </c>
      <c r="I2530" s="11">
        <v>1392800922</v>
      </c>
      <c r="J2530">
        <v>1390381722</v>
      </c>
      <c r="K2530" t="b">
        <v>0</v>
      </c>
      <c r="L2530">
        <v>5</v>
      </c>
      <c r="M2530" t="b">
        <v>0</v>
      </c>
      <c r="N2530">
        <f>ROUND(E2530/D2530*100,0)</f>
        <v>3</v>
      </c>
      <c r="O2530">
        <f>IFERROR(ROUND(E2530/L2530,2),0)</f>
        <v>16.2</v>
      </c>
      <c r="P2530" s="12" t="s">
        <v>8285</v>
      </c>
      <c r="Q2530" t="s">
        <v>8300</v>
      </c>
      <c r="R2530" s="9">
        <f t="shared" si="122"/>
        <v>41661.381041666667</v>
      </c>
      <c r="S2530" s="9">
        <f t="shared" si="123"/>
        <v>41689.381041666667</v>
      </c>
      <c r="T2530">
        <f t="shared" si="124"/>
        <v>2014</v>
      </c>
    </row>
    <row r="2531" spans="1:20" ht="43.5" x14ac:dyDescent="0.35">
      <c r="A2531">
        <v>2878</v>
      </c>
      <c r="B2531" s="3" t="s">
        <v>2878</v>
      </c>
      <c r="C2531" s="3" t="s">
        <v>6988</v>
      </c>
      <c r="D2531" s="6">
        <v>3000</v>
      </c>
      <c r="E2531" s="8">
        <v>63</v>
      </c>
      <c r="F2531" t="s">
        <v>8220</v>
      </c>
      <c r="G2531" t="s">
        <v>8224</v>
      </c>
      <c r="H2531" t="s">
        <v>8246</v>
      </c>
      <c r="I2531" s="11">
        <v>1435934795</v>
      </c>
      <c r="J2531">
        <v>1430750795</v>
      </c>
      <c r="K2531" t="b">
        <v>0</v>
      </c>
      <c r="L2531">
        <v>4</v>
      </c>
      <c r="M2531" t="b">
        <v>0</v>
      </c>
      <c r="N2531">
        <f>ROUND(E2531/D2531*100,0)</f>
        <v>2</v>
      </c>
      <c r="O2531">
        <f>IFERROR(ROUND(E2531/L2531,2),0)</f>
        <v>15.75</v>
      </c>
      <c r="P2531" s="12" t="s">
        <v>8266</v>
      </c>
      <c r="Q2531" t="s">
        <v>8268</v>
      </c>
      <c r="R2531" s="9">
        <f t="shared" si="122"/>
        <v>42128.615682870368</v>
      </c>
      <c r="S2531" s="9">
        <f t="shared" si="123"/>
        <v>42188.615682870368</v>
      </c>
      <c r="T2531">
        <f t="shared" si="124"/>
        <v>2015</v>
      </c>
    </row>
    <row r="2532" spans="1:20" ht="43.5" x14ac:dyDescent="0.35">
      <c r="A2532">
        <v>4108</v>
      </c>
      <c r="B2532" s="3" t="s">
        <v>4104</v>
      </c>
      <c r="C2532" s="3" t="s">
        <v>8211</v>
      </c>
      <c r="D2532" s="6">
        <v>3000</v>
      </c>
      <c r="E2532" s="8">
        <v>59</v>
      </c>
      <c r="F2532" t="s">
        <v>8220</v>
      </c>
      <c r="G2532" t="s">
        <v>8223</v>
      </c>
      <c r="H2532" t="s">
        <v>8245</v>
      </c>
      <c r="I2532" s="11">
        <v>1488517200</v>
      </c>
      <c r="J2532">
        <v>1485909937</v>
      </c>
      <c r="K2532" t="b">
        <v>0</v>
      </c>
      <c r="L2532">
        <v>1</v>
      </c>
      <c r="M2532" t="b">
        <v>0</v>
      </c>
      <c r="N2532">
        <f>ROUND(E2532/D2532*100,0)</f>
        <v>2</v>
      </c>
      <c r="O2532">
        <f>IFERROR(ROUND(E2532/L2532,2),0)</f>
        <v>59</v>
      </c>
      <c r="P2532" s="12" t="s">
        <v>8266</v>
      </c>
      <c r="Q2532" t="s">
        <v>8268</v>
      </c>
      <c r="R2532" s="9">
        <f t="shared" si="122"/>
        <v>42767.031678240746</v>
      </c>
      <c r="S2532" s="9">
        <f t="shared" si="123"/>
        <v>42797.208333333328</v>
      </c>
      <c r="T2532">
        <f t="shared" si="124"/>
        <v>2017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>ROUND(E2533/D2533*100,0)</f>
        <v>135</v>
      </c>
      <c r="O2533">
        <f>IFERROR(ROUND(E2533/L2533,2),0)</f>
        <v>51.92</v>
      </c>
      <c r="P2533" s="12" t="s">
        <v>8282</v>
      </c>
      <c r="Q2533" t="s">
        <v>8283</v>
      </c>
      <c r="R2533" s="9">
        <f t="shared" si="122"/>
        <v>41852.665798611109</v>
      </c>
      <c r="S2533" s="9">
        <f t="shared" si="123"/>
        <v>41882.665798611109</v>
      </c>
      <c r="T2533">
        <f t="shared" si="124"/>
        <v>2014</v>
      </c>
    </row>
    <row r="2534" spans="1:20" ht="43.5" x14ac:dyDescent="0.35">
      <c r="A2534">
        <v>1498</v>
      </c>
      <c r="B2534" s="3" t="s">
        <v>1499</v>
      </c>
      <c r="C2534" s="3" t="s">
        <v>5608</v>
      </c>
      <c r="D2534" s="6">
        <v>3000</v>
      </c>
      <c r="E2534" s="8">
        <v>57</v>
      </c>
      <c r="F2534" t="s">
        <v>8220</v>
      </c>
      <c r="G2534" t="s">
        <v>8223</v>
      </c>
      <c r="H2534" t="s">
        <v>8245</v>
      </c>
      <c r="I2534" s="11">
        <v>1409787378</v>
      </c>
      <c r="J2534">
        <v>1405899378</v>
      </c>
      <c r="K2534" t="b">
        <v>0</v>
      </c>
      <c r="L2534">
        <v>3</v>
      </c>
      <c r="M2534" t="b">
        <v>0</v>
      </c>
      <c r="N2534">
        <f>ROUND(E2534/D2534*100,0)</f>
        <v>2</v>
      </c>
      <c r="O2534">
        <f>IFERROR(ROUND(E2534/L2534,2),0)</f>
        <v>19</v>
      </c>
      <c r="P2534" s="12" t="s">
        <v>8280</v>
      </c>
      <c r="Q2534" t="s">
        <v>8317</v>
      </c>
      <c r="R2534" s="9">
        <f t="shared" si="122"/>
        <v>41840.983541666668</v>
      </c>
      <c r="S2534" s="9">
        <f t="shared" si="123"/>
        <v>41885.983541666668</v>
      </c>
      <c r="T2534">
        <f t="shared" si="124"/>
        <v>2014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>ROUND(E2535/D2535*100,0)</f>
        <v>1</v>
      </c>
      <c r="O2535">
        <f>IFERROR(ROUND(E2535/L2535,2),0)</f>
        <v>47.86</v>
      </c>
      <c r="P2535" s="12" t="s">
        <v>8277</v>
      </c>
      <c r="Q2535" t="s">
        <v>8307</v>
      </c>
      <c r="R2535" s="9">
        <f t="shared" si="122"/>
        <v>42425.970092592594</v>
      </c>
      <c r="S2535" s="9">
        <f t="shared" si="123"/>
        <v>42485.928425925929</v>
      </c>
      <c r="T2535">
        <f t="shared" si="124"/>
        <v>2016</v>
      </c>
    </row>
    <row r="2536" spans="1:20" ht="58" x14ac:dyDescent="0.35">
      <c r="A2536">
        <v>1713</v>
      </c>
      <c r="B2536" s="3" t="s">
        <v>1714</v>
      </c>
      <c r="C2536" s="3" t="s">
        <v>5823</v>
      </c>
      <c r="D2536" s="6">
        <v>3000</v>
      </c>
      <c r="E2536" s="8">
        <v>50</v>
      </c>
      <c r="F2536" t="s">
        <v>8220</v>
      </c>
      <c r="G2536" t="s">
        <v>8223</v>
      </c>
      <c r="H2536" t="s">
        <v>8245</v>
      </c>
      <c r="I2536" s="11">
        <v>1412536412</v>
      </c>
      <c r="J2536">
        <v>1409944412</v>
      </c>
      <c r="K2536" t="b">
        <v>0</v>
      </c>
      <c r="L2536">
        <v>1</v>
      </c>
      <c r="M2536" t="b">
        <v>0</v>
      </c>
      <c r="N2536">
        <f>ROUND(E2536/D2536*100,0)</f>
        <v>2</v>
      </c>
      <c r="O2536">
        <f>IFERROR(ROUND(E2536/L2536,2),0)</f>
        <v>50</v>
      </c>
      <c r="P2536" s="12" t="s">
        <v>8293</v>
      </c>
      <c r="Q2536" t="s">
        <v>8296</v>
      </c>
      <c r="R2536" s="9">
        <f t="shared" si="122"/>
        <v>41887.801064814819</v>
      </c>
      <c r="S2536" s="9">
        <f t="shared" si="123"/>
        <v>41917.801064814819</v>
      </c>
      <c r="T2536">
        <f t="shared" si="124"/>
        <v>2014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>ROUND(E2537/D2537*100,0)</f>
        <v>133</v>
      </c>
      <c r="O2537">
        <f>IFERROR(ROUND(E2537/L2537,2),0)</f>
        <v>51.23</v>
      </c>
      <c r="P2537" s="12" t="s">
        <v>8266</v>
      </c>
      <c r="Q2537" t="s">
        <v>8268</v>
      </c>
      <c r="R2537" s="9">
        <f t="shared" si="122"/>
        <v>41900.243159722224</v>
      </c>
      <c r="S2537" s="9">
        <f t="shared" si="123"/>
        <v>41922.458333333336</v>
      </c>
      <c r="T2537">
        <f t="shared" si="124"/>
        <v>2014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>ROUND(E2538/D2538*100,0)</f>
        <v>133</v>
      </c>
      <c r="O2538">
        <f>IFERROR(ROUND(E2538/L2538,2),0)</f>
        <v>26.61</v>
      </c>
      <c r="P2538" s="12" t="s">
        <v>8266</v>
      </c>
      <c r="Q2538" t="s">
        <v>8268</v>
      </c>
      <c r="R2538" s="9">
        <f t="shared" si="122"/>
        <v>42758.368078703701</v>
      </c>
      <c r="S2538" s="9">
        <f t="shared" si="123"/>
        <v>42786.368078703701</v>
      </c>
      <c r="T2538">
        <f t="shared" si="124"/>
        <v>2017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>ROUND(E2539/D2539*100,0)</f>
        <v>132</v>
      </c>
      <c r="O2539">
        <f>IFERROR(ROUND(E2539/L2539,2),0)</f>
        <v>36.67</v>
      </c>
      <c r="P2539" s="12" t="s">
        <v>8266</v>
      </c>
      <c r="Q2539" t="s">
        <v>8268</v>
      </c>
      <c r="R2539" s="9">
        <f t="shared" si="122"/>
        <v>42177.761782407411</v>
      </c>
      <c r="S2539" s="9">
        <f t="shared" si="123"/>
        <v>42198.041666666672</v>
      </c>
      <c r="T2539">
        <f t="shared" si="124"/>
        <v>2015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>ROUND(E2540/D2540*100,0)</f>
        <v>101</v>
      </c>
      <c r="O2540">
        <f>IFERROR(ROUND(E2540/L2540,2),0)</f>
        <v>41.13</v>
      </c>
      <c r="P2540" s="12" t="s">
        <v>8266</v>
      </c>
      <c r="Q2540" t="s">
        <v>8268</v>
      </c>
      <c r="R2540" s="9">
        <f t="shared" si="122"/>
        <v>42088.723692129628</v>
      </c>
      <c r="S2540" s="9">
        <f t="shared" si="123"/>
        <v>42115.723692129628</v>
      </c>
      <c r="T2540">
        <f t="shared" si="124"/>
        <v>2015</v>
      </c>
    </row>
    <row r="2541" spans="1:20" ht="43.5" x14ac:dyDescent="0.35">
      <c r="A2541">
        <v>3960</v>
      </c>
      <c r="B2541" s="3" t="s">
        <v>3957</v>
      </c>
      <c r="C2541" s="3" t="s">
        <v>8067</v>
      </c>
      <c r="D2541" s="6">
        <v>3000</v>
      </c>
      <c r="E2541" s="8">
        <v>45</v>
      </c>
      <c r="F2541" t="s">
        <v>8220</v>
      </c>
      <c r="G2541" t="s">
        <v>8223</v>
      </c>
      <c r="H2541" t="s">
        <v>8245</v>
      </c>
      <c r="I2541" s="11">
        <v>1451852256</v>
      </c>
      <c r="J2541">
        <v>1449260256</v>
      </c>
      <c r="K2541" t="b">
        <v>0</v>
      </c>
      <c r="L2541">
        <v>4</v>
      </c>
      <c r="M2541" t="b">
        <v>0</v>
      </c>
      <c r="N2541">
        <f>ROUND(E2541/D2541*100,0)</f>
        <v>2</v>
      </c>
      <c r="O2541">
        <f>IFERROR(ROUND(E2541/L2541,2),0)</f>
        <v>11.25</v>
      </c>
      <c r="P2541" s="12" t="s">
        <v>8266</v>
      </c>
      <c r="Q2541" t="s">
        <v>8268</v>
      </c>
      <c r="R2541" s="9">
        <f t="shared" si="122"/>
        <v>42342.845555555556</v>
      </c>
      <c r="S2541" s="9">
        <f t="shared" si="123"/>
        <v>42372.845555555556</v>
      </c>
      <c r="T2541">
        <f t="shared" si="124"/>
        <v>2015</v>
      </c>
    </row>
    <row r="2542" spans="1:20" ht="43.5" x14ac:dyDescent="0.35">
      <c r="A2542">
        <v>1793</v>
      </c>
      <c r="B2542" s="3" t="s">
        <v>1794</v>
      </c>
      <c r="C2542" s="3" t="s">
        <v>5903</v>
      </c>
      <c r="D2542" s="6">
        <v>3000</v>
      </c>
      <c r="E2542" s="8">
        <v>40</v>
      </c>
      <c r="F2542" t="s">
        <v>8220</v>
      </c>
      <c r="G2542" t="s">
        <v>8225</v>
      </c>
      <c r="H2542" t="s">
        <v>8247</v>
      </c>
      <c r="I2542" s="11">
        <v>1417127040</v>
      </c>
      <c r="J2542">
        <v>1414531440</v>
      </c>
      <c r="K2542" t="b">
        <v>1</v>
      </c>
      <c r="L2542">
        <v>2</v>
      </c>
      <c r="M2542" t="b">
        <v>0</v>
      </c>
      <c r="N2542">
        <f>ROUND(E2542/D2542*100,0)</f>
        <v>1</v>
      </c>
      <c r="O2542">
        <f>IFERROR(ROUND(E2542/L2542,2),0)</f>
        <v>20</v>
      </c>
      <c r="P2542" s="12" t="s">
        <v>8282</v>
      </c>
      <c r="Q2542" t="s">
        <v>8283</v>
      </c>
      <c r="R2542" s="9">
        <f t="shared" si="122"/>
        <v>41940.89166666667</v>
      </c>
      <c r="S2542" s="9">
        <f t="shared" si="123"/>
        <v>41970.933333333334</v>
      </c>
      <c r="T2542">
        <f t="shared" si="124"/>
        <v>2014</v>
      </c>
    </row>
    <row r="2543" spans="1:20" ht="43.5" x14ac:dyDescent="0.35">
      <c r="A2543">
        <v>4005</v>
      </c>
      <c r="B2543" s="3" t="s">
        <v>4001</v>
      </c>
      <c r="C2543" s="3" t="s">
        <v>8110</v>
      </c>
      <c r="D2543" s="6">
        <v>3000</v>
      </c>
      <c r="E2543" s="8">
        <v>40</v>
      </c>
      <c r="F2543" t="s">
        <v>8220</v>
      </c>
      <c r="G2543" t="s">
        <v>8223</v>
      </c>
      <c r="H2543" t="s">
        <v>8245</v>
      </c>
      <c r="I2543" s="11">
        <v>1413832985</v>
      </c>
      <c r="J2543">
        <v>1408648985</v>
      </c>
      <c r="K2543" t="b">
        <v>0</v>
      </c>
      <c r="L2543">
        <v>2</v>
      </c>
      <c r="M2543" t="b">
        <v>0</v>
      </c>
      <c r="N2543">
        <f>ROUND(E2543/D2543*100,0)</f>
        <v>1</v>
      </c>
      <c r="O2543">
        <f>IFERROR(ROUND(E2543/L2543,2),0)</f>
        <v>20</v>
      </c>
      <c r="P2543" s="12" t="s">
        <v>8266</v>
      </c>
      <c r="Q2543" t="s">
        <v>8268</v>
      </c>
      <c r="R2543" s="9">
        <f t="shared" si="122"/>
        <v>41872.807696759257</v>
      </c>
      <c r="S2543" s="9">
        <f t="shared" si="123"/>
        <v>41932.807696759257</v>
      </c>
      <c r="T2543">
        <f t="shared" si="124"/>
        <v>2014</v>
      </c>
    </row>
    <row r="2544" spans="1:20" ht="43.5" x14ac:dyDescent="0.35">
      <c r="A2544">
        <v>2413</v>
      </c>
      <c r="B2544" s="3" t="s">
        <v>2414</v>
      </c>
      <c r="C2544" s="3" t="s">
        <v>6523</v>
      </c>
      <c r="D2544" s="6">
        <v>3000</v>
      </c>
      <c r="E2544" s="8">
        <v>25</v>
      </c>
      <c r="F2544" t="s">
        <v>8220</v>
      </c>
      <c r="G2544" t="s">
        <v>8223</v>
      </c>
      <c r="H2544" t="s">
        <v>8245</v>
      </c>
      <c r="I2544" s="11">
        <v>1401579000</v>
      </c>
      <c r="J2544">
        <v>1398911882</v>
      </c>
      <c r="K2544" t="b">
        <v>0</v>
      </c>
      <c r="L2544">
        <v>3</v>
      </c>
      <c r="M2544" t="b">
        <v>0</v>
      </c>
      <c r="N2544">
        <f>ROUND(E2544/D2544*100,0)</f>
        <v>1</v>
      </c>
      <c r="O2544">
        <f>IFERROR(ROUND(E2544/L2544,2),0)</f>
        <v>8.33</v>
      </c>
      <c r="P2544" s="12" t="s">
        <v>8288</v>
      </c>
      <c r="Q2544" t="s">
        <v>8310</v>
      </c>
      <c r="R2544" s="9">
        <f t="shared" si="122"/>
        <v>41760.10974537037</v>
      </c>
      <c r="S2544" s="9">
        <f t="shared" si="123"/>
        <v>41790.979166666664</v>
      </c>
      <c r="T2544">
        <f t="shared" si="124"/>
        <v>2014</v>
      </c>
    </row>
    <row r="2545" spans="1:20" ht="43.5" x14ac:dyDescent="0.3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 s="11">
        <v>1429317420</v>
      </c>
      <c r="J2545">
        <v>1424226768</v>
      </c>
      <c r="K2545" t="b">
        <v>0</v>
      </c>
      <c r="L2545">
        <v>13</v>
      </c>
      <c r="M2545" t="b">
        <v>1</v>
      </c>
      <c r="N2545">
        <f>ROUND(E2545/D2545*100,0)</f>
        <v>130</v>
      </c>
      <c r="O2545">
        <f>IFERROR(ROUND(E2545/L2545,2),0)</f>
        <v>50</v>
      </c>
      <c r="P2545" s="12" t="s">
        <v>8266</v>
      </c>
      <c r="Q2545" t="s">
        <v>8268</v>
      </c>
      <c r="R2545" s="9">
        <f t="shared" si="122"/>
        <v>42053.106111111112</v>
      </c>
      <c r="S2545" s="9">
        <f t="shared" si="123"/>
        <v>42112.025694444441</v>
      </c>
      <c r="T2545">
        <f t="shared" si="124"/>
        <v>2015</v>
      </c>
    </row>
    <row r="2546" spans="1:20" ht="58" x14ac:dyDescent="0.3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 s="11">
        <v>1425099540</v>
      </c>
      <c r="J2546">
        <v>1424280938</v>
      </c>
      <c r="K2546" t="b">
        <v>0</v>
      </c>
      <c r="L2546">
        <v>14</v>
      </c>
      <c r="M2546" t="b">
        <v>1</v>
      </c>
      <c r="N2546">
        <f>ROUND(E2546/D2546*100,0)</f>
        <v>130</v>
      </c>
      <c r="O2546">
        <f>IFERROR(ROUND(E2546/L2546,2),0)</f>
        <v>46.43</v>
      </c>
      <c r="P2546" s="12" t="s">
        <v>8266</v>
      </c>
      <c r="Q2546" t="s">
        <v>8268</v>
      </c>
      <c r="R2546" s="9">
        <f t="shared" si="122"/>
        <v>42053.733078703706</v>
      </c>
      <c r="S2546" s="9">
        <f t="shared" si="123"/>
        <v>42063.207638888889</v>
      </c>
      <c r="T2546">
        <f t="shared" si="124"/>
        <v>2015</v>
      </c>
    </row>
    <row r="2547" spans="1:20" ht="43.5" x14ac:dyDescent="0.35">
      <c r="A2547">
        <v>3901</v>
      </c>
      <c r="B2547" s="3" t="s">
        <v>3898</v>
      </c>
      <c r="C2547" s="3" t="s">
        <v>8009</v>
      </c>
      <c r="D2547" s="6">
        <v>3000</v>
      </c>
      <c r="E2547" s="8">
        <v>25</v>
      </c>
      <c r="F2547" t="s">
        <v>8220</v>
      </c>
      <c r="G2547" t="s">
        <v>8223</v>
      </c>
      <c r="H2547" t="s">
        <v>8245</v>
      </c>
      <c r="I2547" s="11">
        <v>1450554599</v>
      </c>
      <c r="J2547">
        <v>1447098599</v>
      </c>
      <c r="K2547" t="b">
        <v>0</v>
      </c>
      <c r="L2547">
        <v>1</v>
      </c>
      <c r="M2547" t="b">
        <v>0</v>
      </c>
      <c r="N2547">
        <f>ROUND(E2547/D2547*100,0)</f>
        <v>1</v>
      </c>
      <c r="O2547">
        <f>IFERROR(ROUND(E2547/L2547,2),0)</f>
        <v>25</v>
      </c>
      <c r="P2547" s="12" t="s">
        <v>8266</v>
      </c>
      <c r="Q2547" t="s">
        <v>8268</v>
      </c>
      <c r="R2547" s="9">
        <f t="shared" si="122"/>
        <v>42317.826377314821</v>
      </c>
      <c r="S2547" s="9">
        <f t="shared" si="123"/>
        <v>42357.826377314821</v>
      </c>
      <c r="T2547">
        <f t="shared" si="124"/>
        <v>2015</v>
      </c>
    </row>
    <row r="2548" spans="1:20" ht="29" x14ac:dyDescent="0.3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 s="11">
        <v>1435698368</v>
      </c>
      <c r="J2548">
        <v>1431810368</v>
      </c>
      <c r="K2548" t="b">
        <v>0</v>
      </c>
      <c r="L2548">
        <v>10</v>
      </c>
      <c r="M2548" t="b">
        <v>0</v>
      </c>
      <c r="N2548">
        <f>ROUND(E2548/D2548*100,0)</f>
        <v>13</v>
      </c>
      <c r="O2548">
        <f>IFERROR(ROUND(E2548/L2548,2),0)</f>
        <v>65</v>
      </c>
      <c r="P2548" s="12" t="s">
        <v>8280</v>
      </c>
      <c r="Q2548" t="s">
        <v>8314</v>
      </c>
      <c r="R2548" s="9">
        <f t="shared" si="122"/>
        <v>42140.879259259258</v>
      </c>
      <c r="S2548" s="9">
        <f t="shared" si="123"/>
        <v>42185.879259259258</v>
      </c>
      <c r="T2548">
        <f t="shared" si="124"/>
        <v>2015</v>
      </c>
    </row>
    <row r="2549" spans="1:20" ht="29" x14ac:dyDescent="0.35">
      <c r="A2549">
        <v>1736</v>
      </c>
      <c r="B2549" s="3" t="s">
        <v>1737</v>
      </c>
      <c r="C2549" s="3" t="s">
        <v>5846</v>
      </c>
      <c r="D2549" s="6">
        <v>3000</v>
      </c>
      <c r="E2549" s="8">
        <v>22</v>
      </c>
      <c r="F2549" t="s">
        <v>8220</v>
      </c>
      <c r="G2549" t="s">
        <v>8223</v>
      </c>
      <c r="H2549" t="s">
        <v>8245</v>
      </c>
      <c r="I2549" s="11">
        <v>1447018833</v>
      </c>
      <c r="J2549">
        <v>1444423233</v>
      </c>
      <c r="K2549" t="b">
        <v>0</v>
      </c>
      <c r="L2549">
        <v>1</v>
      </c>
      <c r="M2549" t="b">
        <v>0</v>
      </c>
      <c r="N2549">
        <f>ROUND(E2549/D2549*100,0)</f>
        <v>1</v>
      </c>
      <c r="O2549">
        <f>IFERROR(ROUND(E2549/L2549,2),0)</f>
        <v>22</v>
      </c>
      <c r="P2549" s="12" t="s">
        <v>8293</v>
      </c>
      <c r="Q2549" t="s">
        <v>8296</v>
      </c>
      <c r="R2549" s="9">
        <f t="shared" si="122"/>
        <v>42286.861493055556</v>
      </c>
      <c r="S2549" s="9">
        <f t="shared" si="123"/>
        <v>42316.90315972222</v>
      </c>
      <c r="T2549">
        <f t="shared" si="124"/>
        <v>2015</v>
      </c>
    </row>
    <row r="2550" spans="1:20" ht="58" x14ac:dyDescent="0.35">
      <c r="A2550">
        <v>777</v>
      </c>
      <c r="B2550" s="3" t="s">
        <v>778</v>
      </c>
      <c r="C2550" s="3" t="s">
        <v>4887</v>
      </c>
      <c r="D2550" s="6">
        <v>3000</v>
      </c>
      <c r="E2550" s="8">
        <v>21</v>
      </c>
      <c r="F2550" t="s">
        <v>8220</v>
      </c>
      <c r="G2550" t="s">
        <v>8223</v>
      </c>
      <c r="H2550" t="s">
        <v>8245</v>
      </c>
      <c r="I2550" s="11">
        <v>1375313577</v>
      </c>
      <c r="J2550">
        <v>1372721577</v>
      </c>
      <c r="K2550" t="b">
        <v>0</v>
      </c>
      <c r="L2550">
        <v>3</v>
      </c>
      <c r="M2550" t="b">
        <v>0</v>
      </c>
      <c r="N2550">
        <f>ROUND(E2550/D2550*100,0)</f>
        <v>1</v>
      </c>
      <c r="O2550">
        <f>IFERROR(ROUND(E2550/L2550,2),0)</f>
        <v>7</v>
      </c>
      <c r="P2550" s="12" t="s">
        <v>8280</v>
      </c>
      <c r="Q2550" t="s">
        <v>8317</v>
      </c>
      <c r="R2550" s="9">
        <f t="shared" si="122"/>
        <v>41456.981215277774</v>
      </c>
      <c r="S2550" s="9">
        <f t="shared" si="123"/>
        <v>41486.981215277774</v>
      </c>
      <c r="T2550">
        <f t="shared" si="124"/>
        <v>2013</v>
      </c>
    </row>
    <row r="2551" spans="1:20" ht="29" x14ac:dyDescent="0.3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 s="11">
        <v>1491656045</v>
      </c>
      <c r="J2551">
        <v>1489067645</v>
      </c>
      <c r="K2551" t="b">
        <v>0</v>
      </c>
      <c r="L2551">
        <v>12</v>
      </c>
      <c r="M2551" t="b">
        <v>0</v>
      </c>
      <c r="N2551">
        <f>ROUND(E2551/D2551*100,0)</f>
        <v>16</v>
      </c>
      <c r="O2551">
        <f>IFERROR(ROUND(E2551/L2551,2),0)</f>
        <v>53.75</v>
      </c>
      <c r="P2551" s="12" t="s">
        <v>8266</v>
      </c>
      <c r="Q2551" t="s">
        <v>8268</v>
      </c>
      <c r="R2551" s="9">
        <f t="shared" si="122"/>
        <v>42803.579224537039</v>
      </c>
      <c r="S2551" s="9">
        <f t="shared" si="123"/>
        <v>42833.537557870368</v>
      </c>
      <c r="T2551">
        <f t="shared" si="124"/>
        <v>2017</v>
      </c>
    </row>
    <row r="2552" spans="1:20" ht="58" x14ac:dyDescent="0.35">
      <c r="A2552">
        <v>2430</v>
      </c>
      <c r="B2552" s="3" t="s">
        <v>2431</v>
      </c>
      <c r="C2552" s="3" t="s">
        <v>6540</v>
      </c>
      <c r="D2552" s="6">
        <v>3000</v>
      </c>
      <c r="E2552" s="8">
        <v>21</v>
      </c>
      <c r="F2552" t="s">
        <v>8220</v>
      </c>
      <c r="G2552" t="s">
        <v>8223</v>
      </c>
      <c r="H2552" t="s">
        <v>8245</v>
      </c>
      <c r="I2552" s="11">
        <v>1455246504</v>
      </c>
      <c r="J2552">
        <v>1452654504</v>
      </c>
      <c r="K2552" t="b">
        <v>0</v>
      </c>
      <c r="L2552">
        <v>2</v>
      </c>
      <c r="M2552" t="b">
        <v>0</v>
      </c>
      <c r="N2552">
        <f>ROUND(E2552/D2552*100,0)</f>
        <v>1</v>
      </c>
      <c r="O2552">
        <f>IFERROR(ROUND(E2552/L2552,2),0)</f>
        <v>10.5</v>
      </c>
      <c r="P2552" s="12" t="s">
        <v>8288</v>
      </c>
      <c r="Q2552" t="s">
        <v>8310</v>
      </c>
      <c r="R2552" s="9">
        <f t="shared" si="122"/>
        <v>42382.130833333329</v>
      </c>
      <c r="S2552" s="9">
        <f t="shared" si="123"/>
        <v>42412.130833333329</v>
      </c>
      <c r="T2552">
        <f t="shared" si="124"/>
        <v>2016</v>
      </c>
    </row>
    <row r="2553" spans="1:20" ht="43.5" x14ac:dyDescent="0.35">
      <c r="A2553">
        <v>1133</v>
      </c>
      <c r="B2553" s="3" t="s">
        <v>1134</v>
      </c>
      <c r="C2553" s="3" t="s">
        <v>5243</v>
      </c>
      <c r="D2553" s="6">
        <v>3000</v>
      </c>
      <c r="E2553" s="8">
        <v>20</v>
      </c>
      <c r="F2553" t="s">
        <v>8220</v>
      </c>
      <c r="G2553" t="s">
        <v>8224</v>
      </c>
      <c r="H2553" t="s">
        <v>8246</v>
      </c>
      <c r="I2553" s="11">
        <v>1406799981</v>
      </c>
      <c r="J2553">
        <v>1404207981</v>
      </c>
      <c r="K2553" t="b">
        <v>0</v>
      </c>
      <c r="L2553">
        <v>1</v>
      </c>
      <c r="M2553" t="b">
        <v>0</v>
      </c>
      <c r="N2553">
        <f>ROUND(E2553/D2553*100,0)</f>
        <v>1</v>
      </c>
      <c r="O2553">
        <f>IFERROR(ROUND(E2553/L2553,2),0)</f>
        <v>20</v>
      </c>
      <c r="P2553" s="12" t="s">
        <v>8285</v>
      </c>
      <c r="Q2553" t="s">
        <v>8309</v>
      </c>
      <c r="R2553" s="9">
        <f t="shared" si="122"/>
        <v>41821.407187500001</v>
      </c>
      <c r="S2553" s="9">
        <f t="shared" si="123"/>
        <v>41851.407187500001</v>
      </c>
      <c r="T2553">
        <f t="shared" si="124"/>
        <v>2014</v>
      </c>
    </row>
    <row r="2554" spans="1:20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1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>ROUND(E2554/D2554*100,0)</f>
        <v>128</v>
      </c>
      <c r="O2554">
        <f>IFERROR(ROUND(E2554/L2554,2),0)</f>
        <v>21.37</v>
      </c>
      <c r="P2554" s="12" t="s">
        <v>8293</v>
      </c>
      <c r="Q2554" t="s">
        <v>8295</v>
      </c>
      <c r="R2554" s="9">
        <f t="shared" si="122"/>
        <v>42692.109328703707</v>
      </c>
      <c r="S2554" s="9">
        <f t="shared" si="123"/>
        <v>42717.332638888889</v>
      </c>
      <c r="T2554">
        <f t="shared" si="124"/>
        <v>2016</v>
      </c>
    </row>
    <row r="2555" spans="1:20" ht="43.5" x14ac:dyDescent="0.35">
      <c r="A2555">
        <v>1407</v>
      </c>
      <c r="B2555" s="3" t="s">
        <v>1408</v>
      </c>
      <c r="C2555" s="3" t="s">
        <v>5517</v>
      </c>
      <c r="D2555" s="6">
        <v>3000</v>
      </c>
      <c r="E2555" s="8">
        <v>15</v>
      </c>
      <c r="F2555" t="s">
        <v>8220</v>
      </c>
      <c r="G2555" t="s">
        <v>8223</v>
      </c>
      <c r="H2555" t="s">
        <v>8245</v>
      </c>
      <c r="I2555" s="11">
        <v>1407847978</v>
      </c>
      <c r="J2555">
        <v>1405687978</v>
      </c>
      <c r="K2555" t="b">
        <v>0</v>
      </c>
      <c r="L2555">
        <v>2</v>
      </c>
      <c r="M2555" t="b">
        <v>0</v>
      </c>
      <c r="N2555">
        <f>ROUND(E2555/D2555*100,0)</f>
        <v>1</v>
      </c>
      <c r="O2555">
        <f>IFERROR(ROUND(E2555/L2555,2),0)</f>
        <v>7.5</v>
      </c>
      <c r="P2555" s="12" t="s">
        <v>8280</v>
      </c>
      <c r="Q2555" t="s">
        <v>8313</v>
      </c>
      <c r="R2555" s="9">
        <f t="shared" si="122"/>
        <v>41838.536782407406</v>
      </c>
      <c r="S2555" s="9">
        <f t="shared" si="123"/>
        <v>41863.536782407406</v>
      </c>
      <c r="T2555">
        <f t="shared" si="124"/>
        <v>2014</v>
      </c>
    </row>
    <row r="2556" spans="1:20" ht="43.5" x14ac:dyDescent="0.35">
      <c r="A2556">
        <v>2777</v>
      </c>
      <c r="B2556" s="3" t="s">
        <v>2777</v>
      </c>
      <c r="C2556" s="3" t="s">
        <v>6887</v>
      </c>
      <c r="D2556" s="6">
        <v>3000</v>
      </c>
      <c r="E2556" s="8">
        <v>10</v>
      </c>
      <c r="F2556" t="s">
        <v>8220</v>
      </c>
      <c r="G2556" t="s">
        <v>8223</v>
      </c>
      <c r="H2556" t="s">
        <v>8245</v>
      </c>
      <c r="I2556" s="11">
        <v>1437149004</v>
      </c>
      <c r="J2556">
        <v>1434557004</v>
      </c>
      <c r="K2556" t="b">
        <v>0</v>
      </c>
      <c r="L2556">
        <v>1</v>
      </c>
      <c r="M2556" t="b">
        <v>0</v>
      </c>
      <c r="N2556">
        <f>ROUND(E2556/D2556*100,0)</f>
        <v>0</v>
      </c>
      <c r="O2556">
        <f>IFERROR(ROUND(E2556/L2556,2),0)</f>
        <v>10</v>
      </c>
      <c r="P2556" s="12" t="s">
        <v>8280</v>
      </c>
      <c r="Q2556" t="s">
        <v>8321</v>
      </c>
      <c r="R2556" s="9">
        <f t="shared" si="122"/>
        <v>42172.669027777782</v>
      </c>
      <c r="S2556" s="9">
        <f t="shared" si="123"/>
        <v>42202.669027777782</v>
      </c>
      <c r="T2556">
        <f t="shared" si="124"/>
        <v>2015</v>
      </c>
    </row>
    <row r="2557" spans="1:20" ht="58" x14ac:dyDescent="0.35">
      <c r="A2557">
        <v>4084</v>
      </c>
      <c r="B2557" s="3" t="s">
        <v>4080</v>
      </c>
      <c r="C2557" s="3" t="s">
        <v>8187</v>
      </c>
      <c r="D2557" s="6">
        <v>3000</v>
      </c>
      <c r="E2557" s="8">
        <v>10</v>
      </c>
      <c r="F2557" t="s">
        <v>8220</v>
      </c>
      <c r="G2557" t="s">
        <v>8236</v>
      </c>
      <c r="H2557" t="s">
        <v>8248</v>
      </c>
      <c r="I2557" s="11">
        <v>1476008906</v>
      </c>
      <c r="J2557">
        <v>1473416906</v>
      </c>
      <c r="K2557" t="b">
        <v>0</v>
      </c>
      <c r="L2557">
        <v>1</v>
      </c>
      <c r="M2557" t="b">
        <v>0</v>
      </c>
      <c r="N2557">
        <f>ROUND(E2557/D2557*100,0)</f>
        <v>0</v>
      </c>
      <c r="O2557">
        <f>IFERROR(ROUND(E2557/L2557,2),0)</f>
        <v>10</v>
      </c>
      <c r="P2557" s="12" t="s">
        <v>8266</v>
      </c>
      <c r="Q2557" t="s">
        <v>8268</v>
      </c>
      <c r="R2557" s="9">
        <f t="shared" si="122"/>
        <v>42622.436412037037</v>
      </c>
      <c r="S2557" s="9">
        <f t="shared" si="123"/>
        <v>42652.436412037037</v>
      </c>
      <c r="T2557">
        <f t="shared" si="124"/>
        <v>2016</v>
      </c>
    </row>
    <row r="2558" spans="1:20" ht="58" x14ac:dyDescent="0.3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 s="11">
        <v>1327535392</v>
      </c>
      <c r="J2558">
        <v>1324079392</v>
      </c>
      <c r="K2558" t="b">
        <v>0</v>
      </c>
      <c r="L2558">
        <v>17</v>
      </c>
      <c r="M2558" t="b">
        <v>1</v>
      </c>
      <c r="N2558">
        <f>ROUND(E2558/D2558*100,0)</f>
        <v>128</v>
      </c>
      <c r="O2558">
        <f>IFERROR(ROUND(E2558/L2558,2),0)</f>
        <v>37.65</v>
      </c>
      <c r="P2558" s="12" t="s">
        <v>8293</v>
      </c>
      <c r="Q2558" t="s">
        <v>8294</v>
      </c>
      <c r="R2558" s="9">
        <f t="shared" si="122"/>
        <v>40893.992962962962</v>
      </c>
      <c r="S2558" s="9">
        <f t="shared" si="123"/>
        <v>40933.992962962962</v>
      </c>
      <c r="T2558">
        <f t="shared" si="124"/>
        <v>2011</v>
      </c>
    </row>
    <row r="2559" spans="1:20" ht="58" x14ac:dyDescent="0.35">
      <c r="A2559">
        <v>1411</v>
      </c>
      <c r="B2559" s="3" t="s">
        <v>1412</v>
      </c>
      <c r="C2559" s="3" t="s">
        <v>5521</v>
      </c>
      <c r="D2559" s="6">
        <v>3000</v>
      </c>
      <c r="E2559" s="8">
        <v>7</v>
      </c>
      <c r="F2559" t="s">
        <v>8220</v>
      </c>
      <c r="G2559" t="s">
        <v>8224</v>
      </c>
      <c r="H2559" t="s">
        <v>8246</v>
      </c>
      <c r="I2559" s="11">
        <v>1423185900</v>
      </c>
      <c r="J2559">
        <v>1420766700</v>
      </c>
      <c r="K2559" t="b">
        <v>0</v>
      </c>
      <c r="L2559">
        <v>3</v>
      </c>
      <c r="M2559" t="b">
        <v>0</v>
      </c>
      <c r="N2559">
        <f>ROUND(E2559/D2559*100,0)</f>
        <v>0</v>
      </c>
      <c r="O2559">
        <f>IFERROR(ROUND(E2559/L2559,2),0)</f>
        <v>2.33</v>
      </c>
      <c r="P2559" s="12" t="s">
        <v>8280</v>
      </c>
      <c r="Q2559" t="s">
        <v>8313</v>
      </c>
      <c r="R2559" s="9">
        <f t="shared" si="122"/>
        <v>42013.059027777781</v>
      </c>
      <c r="S2559" s="9">
        <f t="shared" si="123"/>
        <v>42041.059027777781</v>
      </c>
      <c r="T2559">
        <f t="shared" si="124"/>
        <v>2015</v>
      </c>
    </row>
    <row r="2560" spans="1:20" ht="58" x14ac:dyDescent="0.35">
      <c r="A2560">
        <v>1418</v>
      </c>
      <c r="B2560" s="3" t="s">
        <v>1419</v>
      </c>
      <c r="C2560" s="3" t="s">
        <v>5528</v>
      </c>
      <c r="D2560" s="6">
        <v>3000</v>
      </c>
      <c r="E2560" s="8">
        <v>6</v>
      </c>
      <c r="F2560" t="s">
        <v>8220</v>
      </c>
      <c r="G2560" t="s">
        <v>8226</v>
      </c>
      <c r="H2560" t="s">
        <v>8248</v>
      </c>
      <c r="I2560" s="11">
        <v>1456397834</v>
      </c>
      <c r="J2560">
        <v>1453805834</v>
      </c>
      <c r="K2560" t="b">
        <v>0</v>
      </c>
      <c r="L2560">
        <v>1</v>
      </c>
      <c r="M2560" t="b">
        <v>0</v>
      </c>
      <c r="N2560">
        <f>ROUND(E2560/D2560*100,0)</f>
        <v>0</v>
      </c>
      <c r="O2560">
        <f>IFERROR(ROUND(E2560/L2560,2),0)</f>
        <v>6</v>
      </c>
      <c r="P2560" s="12" t="s">
        <v>8280</v>
      </c>
      <c r="Q2560" t="s">
        <v>8313</v>
      </c>
      <c r="R2560" s="9">
        <f t="shared" si="122"/>
        <v>42395.456412037034</v>
      </c>
      <c r="S2560" s="9">
        <f t="shared" si="123"/>
        <v>42425.456412037034</v>
      </c>
      <c r="T2560">
        <f t="shared" si="124"/>
        <v>2016</v>
      </c>
    </row>
    <row r="2561" spans="1:20" ht="29" x14ac:dyDescent="0.35">
      <c r="A2561">
        <v>2586</v>
      </c>
      <c r="B2561" s="3" t="s">
        <v>2586</v>
      </c>
      <c r="C2561" s="3" t="s">
        <v>6696</v>
      </c>
      <c r="D2561" s="6">
        <v>3000</v>
      </c>
      <c r="E2561" s="8">
        <v>5</v>
      </c>
      <c r="F2561" t="s">
        <v>8220</v>
      </c>
      <c r="G2561" t="s">
        <v>8224</v>
      </c>
      <c r="H2561" t="s">
        <v>8246</v>
      </c>
      <c r="I2561" s="11">
        <v>1451030136</v>
      </c>
      <c r="J2561">
        <v>1448438136</v>
      </c>
      <c r="K2561" t="b">
        <v>0</v>
      </c>
      <c r="L2561">
        <v>1</v>
      </c>
      <c r="M2561" t="b">
        <v>0</v>
      </c>
      <c r="N2561">
        <f>ROUND(E2561/D2561*100,0)</f>
        <v>0</v>
      </c>
      <c r="O2561">
        <f>IFERROR(ROUND(E2561/L2561,2),0)</f>
        <v>5</v>
      </c>
      <c r="P2561" s="12" t="s">
        <v>8288</v>
      </c>
      <c r="Q2561" t="s">
        <v>8310</v>
      </c>
      <c r="R2561" s="9">
        <f t="shared" si="122"/>
        <v>42333.330277777779</v>
      </c>
      <c r="S2561" s="9">
        <f t="shared" si="123"/>
        <v>42363.330277777779</v>
      </c>
      <c r="T2561">
        <f t="shared" si="124"/>
        <v>2015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>ROUND(E2562/D2562*100,0)</f>
        <v>128</v>
      </c>
      <c r="O2562">
        <f>IFERROR(ROUND(E2562/L2562,2),0)</f>
        <v>29.05</v>
      </c>
      <c r="P2562" s="12" t="s">
        <v>8266</v>
      </c>
      <c r="Q2562" t="s">
        <v>8268</v>
      </c>
      <c r="R2562" s="9">
        <f t="shared" si="122"/>
        <v>42789.462430555555</v>
      </c>
      <c r="S2562" s="9">
        <f t="shared" si="123"/>
        <v>42825.957638888889</v>
      </c>
      <c r="T2562">
        <f t="shared" si="124"/>
        <v>2017</v>
      </c>
    </row>
    <row r="2563" spans="1:20" ht="43.5" x14ac:dyDescent="0.35">
      <c r="A2563">
        <v>2887</v>
      </c>
      <c r="B2563" s="3" t="s">
        <v>2887</v>
      </c>
      <c r="C2563" s="3" t="s">
        <v>6997</v>
      </c>
      <c r="D2563" s="6">
        <v>3000</v>
      </c>
      <c r="E2563" s="8">
        <v>5</v>
      </c>
      <c r="F2563" t="s">
        <v>8220</v>
      </c>
      <c r="G2563" t="s">
        <v>8223</v>
      </c>
      <c r="H2563" t="s">
        <v>8245</v>
      </c>
      <c r="I2563" s="11">
        <v>1420971324</v>
      </c>
      <c r="J2563">
        <v>1418379324</v>
      </c>
      <c r="K2563" t="b">
        <v>0</v>
      </c>
      <c r="L2563">
        <v>1</v>
      </c>
      <c r="M2563" t="b">
        <v>0</v>
      </c>
      <c r="N2563">
        <f>ROUND(E2563/D2563*100,0)</f>
        <v>0</v>
      </c>
      <c r="O2563">
        <f>IFERROR(ROUND(E2563/L2563,2),0)</f>
        <v>5</v>
      </c>
      <c r="P2563" s="12" t="s">
        <v>8266</v>
      </c>
      <c r="Q2563" t="s">
        <v>8268</v>
      </c>
      <c r="R2563" s="9">
        <f t="shared" ref="R2563:R2626" si="125">(((J2563/60)/60)/24)+DATE(1970,1,1)</f>
        <v>41985.427361111113</v>
      </c>
      <c r="S2563" s="9">
        <f t="shared" ref="S2563:S2626" si="126">(((I2563/60)/60)/24)+DATE(1970,1,1)</f>
        <v>42015.427361111113</v>
      </c>
      <c r="T2563">
        <f t="shared" si="124"/>
        <v>2014</v>
      </c>
    </row>
    <row r="2564" spans="1:20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1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>ROUND(E2564/D2564*100,0)</f>
        <v>127</v>
      </c>
      <c r="O2564">
        <f>IFERROR(ROUND(E2564/L2564,2),0)</f>
        <v>37.409999999999997</v>
      </c>
      <c r="P2564" s="12" t="s">
        <v>8290</v>
      </c>
      <c r="Q2564" t="s">
        <v>8308</v>
      </c>
      <c r="R2564" s="9">
        <f t="shared" si="125"/>
        <v>40730.896354166667</v>
      </c>
      <c r="S2564" s="9">
        <f t="shared" si="126"/>
        <v>40790.896354166667</v>
      </c>
      <c r="T2564">
        <f t="shared" si="124"/>
        <v>2011</v>
      </c>
    </row>
    <row r="2565" spans="1:20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1">
        <v>1462420960</v>
      </c>
      <c r="J2565">
        <v>1459828960</v>
      </c>
      <c r="K2565" t="b">
        <v>0</v>
      </c>
      <c r="L2565">
        <v>9</v>
      </c>
      <c r="M2565" t="b">
        <v>1</v>
      </c>
      <c r="N2565">
        <f>ROUND(E2565/D2565*100,0)</f>
        <v>106</v>
      </c>
      <c r="O2565">
        <f>IFERROR(ROUND(E2565/L2565,2),0)</f>
        <v>70.67</v>
      </c>
      <c r="P2565" s="12" t="s">
        <v>8266</v>
      </c>
      <c r="Q2565" t="s">
        <v>8267</v>
      </c>
      <c r="R2565" s="9">
        <f t="shared" si="125"/>
        <v>42465.16851851852</v>
      </c>
      <c r="S2565" s="9">
        <f t="shared" si="126"/>
        <v>42495.16851851852</v>
      </c>
      <c r="T2565">
        <f t="shared" si="124"/>
        <v>2016</v>
      </c>
    </row>
    <row r="2566" spans="1:20" ht="43.5" x14ac:dyDescent="0.35">
      <c r="A2566">
        <v>4079</v>
      </c>
      <c r="B2566" s="3" t="s">
        <v>4075</v>
      </c>
      <c r="C2566" s="3" t="s">
        <v>8182</v>
      </c>
      <c r="D2566" s="6">
        <v>3000</v>
      </c>
      <c r="E2566" s="8">
        <v>5</v>
      </c>
      <c r="F2566" t="s">
        <v>8220</v>
      </c>
      <c r="G2566" t="s">
        <v>8223</v>
      </c>
      <c r="H2566" t="s">
        <v>8245</v>
      </c>
      <c r="I2566" s="11">
        <v>1466375521</v>
      </c>
      <c r="J2566">
        <v>1463783521</v>
      </c>
      <c r="K2566" t="b">
        <v>0</v>
      </c>
      <c r="L2566">
        <v>1</v>
      </c>
      <c r="M2566" t="b">
        <v>0</v>
      </c>
      <c r="N2566">
        <f>ROUND(E2566/D2566*100,0)</f>
        <v>0</v>
      </c>
      <c r="O2566">
        <f>IFERROR(ROUND(E2566/L2566,2),0)</f>
        <v>5</v>
      </c>
      <c r="P2566" s="12" t="s">
        <v>8266</v>
      </c>
      <c r="Q2566" t="s">
        <v>8268</v>
      </c>
      <c r="R2566" s="9">
        <f t="shared" si="125"/>
        <v>42510.938900462963</v>
      </c>
      <c r="S2566" s="9">
        <f t="shared" si="126"/>
        <v>42540.938900462963</v>
      </c>
      <c r="T2566">
        <f t="shared" si="124"/>
        <v>2016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>ROUND(E2567/D2567*100,0)</f>
        <v>25</v>
      </c>
      <c r="O2567">
        <f>IFERROR(ROUND(E2567/L2567,2),0)</f>
        <v>57.73</v>
      </c>
      <c r="P2567" s="12" t="s">
        <v>8293</v>
      </c>
      <c r="Q2567" t="s">
        <v>8296</v>
      </c>
      <c r="R2567" s="9">
        <f t="shared" si="125"/>
        <v>42801.43104166667</v>
      </c>
      <c r="S2567" s="9">
        <f t="shared" si="126"/>
        <v>42831.389374999999</v>
      </c>
      <c r="T2567">
        <f t="shared" si="124"/>
        <v>2017</v>
      </c>
    </row>
    <row r="2568" spans="1:20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1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>ROUND(E2568/D2568*100,0)</f>
        <v>181</v>
      </c>
      <c r="O2568">
        <f>IFERROR(ROUND(E2568/L2568,2),0)</f>
        <v>33.32</v>
      </c>
      <c r="P2568" s="12" t="s">
        <v>8293</v>
      </c>
      <c r="Q2568" t="s">
        <v>8297</v>
      </c>
      <c r="R2568" s="9">
        <f t="shared" si="125"/>
        <v>42198.750254629631</v>
      </c>
      <c r="S2568" s="9">
        <f t="shared" si="126"/>
        <v>42238.750254629631</v>
      </c>
      <c r="T2568">
        <f t="shared" si="124"/>
        <v>2015</v>
      </c>
    </row>
    <row r="2569" spans="1:20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1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>ROUND(E2569/D2569*100,0)</f>
        <v>127</v>
      </c>
      <c r="O2569">
        <f>IFERROR(ROUND(E2569/L2569,2),0)</f>
        <v>22.61</v>
      </c>
      <c r="P2569" s="12" t="s">
        <v>8266</v>
      </c>
      <c r="Q2569" t="s">
        <v>8268</v>
      </c>
      <c r="R2569" s="9">
        <f t="shared" si="125"/>
        <v>42503.539976851855</v>
      </c>
      <c r="S2569" s="9">
        <f t="shared" si="126"/>
        <v>42548.791666666672</v>
      </c>
      <c r="T2569">
        <f t="shared" si="124"/>
        <v>2016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>ROUND(E2570/D2570*100,0)</f>
        <v>140</v>
      </c>
      <c r="O2570">
        <f>IFERROR(ROUND(E2570/L2570,2),0)</f>
        <v>28.73</v>
      </c>
      <c r="P2570" s="12" t="s">
        <v>8290</v>
      </c>
      <c r="Q2570" t="s">
        <v>8308</v>
      </c>
      <c r="R2570" s="9">
        <f t="shared" si="125"/>
        <v>40918.738935185182</v>
      </c>
      <c r="S2570" s="9">
        <f t="shared" si="126"/>
        <v>40943.738935185182</v>
      </c>
      <c r="T2570">
        <f t="shared" si="124"/>
        <v>2012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>ROUND(E2571/D2571*100,0)</f>
        <v>126</v>
      </c>
      <c r="O2571">
        <f>IFERROR(ROUND(E2571/L2571,2),0)</f>
        <v>17.53</v>
      </c>
      <c r="P2571" s="12" t="s">
        <v>8266</v>
      </c>
      <c r="Q2571" t="s">
        <v>8268</v>
      </c>
      <c r="R2571" s="9">
        <f t="shared" si="125"/>
        <v>42480.479861111111</v>
      </c>
      <c r="S2571" s="9">
        <f t="shared" si="126"/>
        <v>42510.479861111111</v>
      </c>
      <c r="T2571">
        <f t="shared" si="124"/>
        <v>2016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>ROUND(E2572/D2572*100,0)</f>
        <v>126</v>
      </c>
      <c r="O2572">
        <f>IFERROR(ROUND(E2572/L2572,2),0)</f>
        <v>78.88</v>
      </c>
      <c r="P2572" s="12" t="s">
        <v>8266</v>
      </c>
      <c r="Q2572" t="s">
        <v>8268</v>
      </c>
      <c r="R2572" s="9">
        <f t="shared" si="125"/>
        <v>42289.761192129634</v>
      </c>
      <c r="S2572" s="9">
        <f t="shared" si="126"/>
        <v>42319.802858796291</v>
      </c>
      <c r="T2572">
        <f t="shared" si="124"/>
        <v>2015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>ROUND(E2573/D2573*100,0)</f>
        <v>126</v>
      </c>
      <c r="O2573">
        <f>IFERROR(ROUND(E2573/L2573,2),0)</f>
        <v>31.5</v>
      </c>
      <c r="P2573" s="12" t="s">
        <v>8290</v>
      </c>
      <c r="Q2573" t="s">
        <v>8298</v>
      </c>
      <c r="R2573" s="9">
        <f t="shared" si="125"/>
        <v>42447.103518518517</v>
      </c>
      <c r="S2573" s="9">
        <f t="shared" si="126"/>
        <v>42477.103518518517</v>
      </c>
      <c r="T2573">
        <f t="shared" si="124"/>
        <v>2016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>ROUND(E2574/D2574*100,0)</f>
        <v>127</v>
      </c>
      <c r="O2574">
        <f>IFERROR(ROUND(E2574/L2574,2),0)</f>
        <v>62.8</v>
      </c>
      <c r="P2574" s="12" t="s">
        <v>8277</v>
      </c>
      <c r="Q2574" t="s">
        <v>8278</v>
      </c>
      <c r="R2574" s="9">
        <f t="shared" si="125"/>
        <v>42115.853888888887</v>
      </c>
      <c r="S2574" s="9">
        <f t="shared" si="126"/>
        <v>42148.853888888887</v>
      </c>
      <c r="T2574">
        <f t="shared" si="124"/>
        <v>2015</v>
      </c>
    </row>
    <row r="2575" spans="1:20" ht="43.5" x14ac:dyDescent="0.35">
      <c r="A2575">
        <v>580</v>
      </c>
      <c r="B2575" s="3" t="s">
        <v>581</v>
      </c>
      <c r="C2575" s="3" t="s">
        <v>4690</v>
      </c>
      <c r="D2575" s="6">
        <v>3000</v>
      </c>
      <c r="E2575" s="8">
        <v>1</v>
      </c>
      <c r="F2575" t="s">
        <v>8220</v>
      </c>
      <c r="G2575" t="s">
        <v>8223</v>
      </c>
      <c r="H2575" t="s">
        <v>8245</v>
      </c>
      <c r="I2575" s="11">
        <v>1474580867</v>
      </c>
      <c r="J2575">
        <v>1471988867</v>
      </c>
      <c r="K2575" t="b">
        <v>0</v>
      </c>
      <c r="L2575">
        <v>1</v>
      </c>
      <c r="M2575" t="b">
        <v>0</v>
      </c>
      <c r="N2575">
        <f>ROUND(E2575/D2575*100,0)</f>
        <v>0</v>
      </c>
      <c r="O2575">
        <f>IFERROR(ROUND(E2575/L2575,2),0)</f>
        <v>1</v>
      </c>
      <c r="P2575" s="12" t="s">
        <v>8277</v>
      </c>
      <c r="Q2575" t="s">
        <v>8307</v>
      </c>
      <c r="R2575" s="9">
        <f t="shared" si="125"/>
        <v>42605.908182870371</v>
      </c>
      <c r="S2575" s="9">
        <f t="shared" si="126"/>
        <v>42635.908182870371</v>
      </c>
      <c r="T2575">
        <f t="shared" si="124"/>
        <v>2016</v>
      </c>
    </row>
    <row r="2576" spans="1:20" ht="43.5" x14ac:dyDescent="0.35">
      <c r="A2576">
        <v>1545</v>
      </c>
      <c r="B2576" s="3" t="s">
        <v>1546</v>
      </c>
      <c r="C2576" s="3" t="s">
        <v>5655</v>
      </c>
      <c r="D2576" s="6">
        <v>3000</v>
      </c>
      <c r="E2576" s="8">
        <v>1</v>
      </c>
      <c r="F2576" t="s">
        <v>8220</v>
      </c>
      <c r="G2576" t="s">
        <v>8223</v>
      </c>
      <c r="H2576" t="s">
        <v>8245</v>
      </c>
      <c r="I2576" s="11">
        <v>1425330960</v>
      </c>
      <c r="J2576">
        <v>1422393234</v>
      </c>
      <c r="K2576" t="b">
        <v>0</v>
      </c>
      <c r="L2576">
        <v>1</v>
      </c>
      <c r="M2576" t="b">
        <v>0</v>
      </c>
      <c r="N2576">
        <f>ROUND(E2576/D2576*100,0)</f>
        <v>0</v>
      </c>
      <c r="O2576">
        <f>IFERROR(ROUND(E2576/L2576,2),0)</f>
        <v>1</v>
      </c>
      <c r="P2576" s="12" t="s">
        <v>8282</v>
      </c>
      <c r="Q2576" t="s">
        <v>8320</v>
      </c>
      <c r="R2576" s="9">
        <f t="shared" si="125"/>
        <v>42031.884652777779</v>
      </c>
      <c r="S2576" s="9">
        <f t="shared" si="126"/>
        <v>42065.886111111111</v>
      </c>
      <c r="T2576">
        <f t="shared" si="124"/>
        <v>2015</v>
      </c>
    </row>
    <row r="2577" spans="1:20" ht="43.5" x14ac:dyDescent="0.35">
      <c r="A2577">
        <v>1727</v>
      </c>
      <c r="B2577" s="3" t="s">
        <v>1728</v>
      </c>
      <c r="C2577" s="3" t="s">
        <v>5837</v>
      </c>
      <c r="D2577" s="6">
        <v>3000</v>
      </c>
      <c r="E2577" s="8">
        <v>1</v>
      </c>
      <c r="F2577" t="s">
        <v>8220</v>
      </c>
      <c r="G2577" t="s">
        <v>8224</v>
      </c>
      <c r="H2577" t="s">
        <v>8246</v>
      </c>
      <c r="I2577" s="11">
        <v>1428231600</v>
      </c>
      <c r="J2577">
        <v>1423520177</v>
      </c>
      <c r="K2577" t="b">
        <v>0</v>
      </c>
      <c r="L2577">
        <v>1</v>
      </c>
      <c r="M2577" t="b">
        <v>0</v>
      </c>
      <c r="N2577">
        <f>ROUND(E2577/D2577*100,0)</f>
        <v>0</v>
      </c>
      <c r="O2577">
        <f>IFERROR(ROUND(E2577/L2577,2),0)</f>
        <v>1</v>
      </c>
      <c r="P2577" s="12" t="s">
        <v>8293</v>
      </c>
      <c r="Q2577" t="s">
        <v>8296</v>
      </c>
      <c r="R2577" s="9">
        <f t="shared" si="125"/>
        <v>42044.927974537044</v>
      </c>
      <c r="S2577" s="9">
        <f t="shared" si="126"/>
        <v>42099.458333333328</v>
      </c>
      <c r="T2577">
        <f t="shared" si="124"/>
        <v>2015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>ROUND(E2578/D2578*100,0)</f>
        <v>3</v>
      </c>
      <c r="O2578">
        <f>IFERROR(ROUND(E2578/L2578,2),0)</f>
        <v>88.71</v>
      </c>
      <c r="P2578" s="12" t="s">
        <v>8277</v>
      </c>
      <c r="Q2578" t="s">
        <v>8279</v>
      </c>
      <c r="R2578" s="9">
        <f t="shared" si="125"/>
        <v>42535.492280092592</v>
      </c>
      <c r="S2578" s="9">
        <f t="shared" si="126"/>
        <v>42565.492280092592</v>
      </c>
      <c r="T2578">
        <f t="shared" si="124"/>
        <v>2016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1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>ROUND(E2579/D2579*100,0)</f>
        <v>124</v>
      </c>
      <c r="O2579">
        <f>IFERROR(ROUND(E2579/L2579,2),0)</f>
        <v>38.75</v>
      </c>
      <c r="P2579" s="12" t="s">
        <v>8293</v>
      </c>
      <c r="Q2579" t="s">
        <v>8297</v>
      </c>
      <c r="R2579" s="9">
        <f t="shared" si="125"/>
        <v>41072.739953703705</v>
      </c>
      <c r="S2579" s="9">
        <f t="shared" si="126"/>
        <v>41102.739953703705</v>
      </c>
      <c r="T2579">
        <f t="shared" si="124"/>
        <v>2012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1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>ROUND(E2580/D2580*100,0)</f>
        <v>103</v>
      </c>
      <c r="O2580">
        <f>IFERROR(ROUND(E2580/L2580,2),0)</f>
        <v>56.36</v>
      </c>
      <c r="P2580" s="12" t="s">
        <v>8293</v>
      </c>
      <c r="Q2580" t="s">
        <v>8294</v>
      </c>
      <c r="R2580" s="9">
        <f t="shared" si="125"/>
        <v>40960.861562500002</v>
      </c>
      <c r="S2580" s="9">
        <f t="shared" si="126"/>
        <v>40976.207638888889</v>
      </c>
      <c r="T2580">
        <f t="shared" ref="T2580:T2643" si="127">YEAR(R2580)</f>
        <v>2012</v>
      </c>
    </row>
    <row r="2581" spans="1:20" ht="43.5" x14ac:dyDescent="0.35">
      <c r="A2581">
        <v>3630</v>
      </c>
      <c r="B2581" s="3" t="s">
        <v>3628</v>
      </c>
      <c r="C2581" s="3" t="s">
        <v>7740</v>
      </c>
      <c r="D2581" s="6">
        <v>3000</v>
      </c>
      <c r="E2581" s="8">
        <v>1</v>
      </c>
      <c r="F2581" t="s">
        <v>8220</v>
      </c>
      <c r="G2581" t="s">
        <v>8224</v>
      </c>
      <c r="H2581" t="s">
        <v>8246</v>
      </c>
      <c r="I2581" s="11">
        <v>1417295990</v>
      </c>
      <c r="J2581">
        <v>1414700390</v>
      </c>
      <c r="K2581" t="b">
        <v>0</v>
      </c>
      <c r="L2581">
        <v>1</v>
      </c>
      <c r="M2581" t="b">
        <v>0</v>
      </c>
      <c r="N2581">
        <f>ROUND(E2581/D2581*100,0)</f>
        <v>0</v>
      </c>
      <c r="O2581">
        <f>IFERROR(ROUND(E2581/L2581,2),0)</f>
        <v>1</v>
      </c>
      <c r="P2581" s="12" t="s">
        <v>8266</v>
      </c>
      <c r="Q2581" t="s">
        <v>8269</v>
      </c>
      <c r="R2581" s="9">
        <f t="shared" si="125"/>
        <v>41942.84710648148</v>
      </c>
      <c r="S2581" s="9">
        <f t="shared" si="126"/>
        <v>41972.888773148152</v>
      </c>
      <c r="T2581">
        <f t="shared" si="127"/>
        <v>2014</v>
      </c>
    </row>
    <row r="2582" spans="1:20" ht="43.5" x14ac:dyDescent="0.35">
      <c r="A2582">
        <v>229</v>
      </c>
      <c r="B2582" s="3" t="s">
        <v>231</v>
      </c>
      <c r="C2582" s="3" t="s">
        <v>4339</v>
      </c>
      <c r="D2582" s="6">
        <v>3000</v>
      </c>
      <c r="E2582" s="8">
        <v>0</v>
      </c>
      <c r="F2582" t="s">
        <v>8220</v>
      </c>
      <c r="G2582" t="s">
        <v>8235</v>
      </c>
      <c r="H2582" t="s">
        <v>8248</v>
      </c>
      <c r="I2582" s="11">
        <v>1455402297</v>
      </c>
      <c r="J2582">
        <v>1452810297</v>
      </c>
      <c r="K2582" t="b">
        <v>0</v>
      </c>
      <c r="L2582">
        <v>0</v>
      </c>
      <c r="M2582" t="b">
        <v>0</v>
      </c>
      <c r="N2582">
        <f>ROUND(E2582/D2582*100,0)</f>
        <v>0</v>
      </c>
      <c r="O2582">
        <f>IFERROR(ROUND(E2582/L2582,2),0)</f>
        <v>0</v>
      </c>
      <c r="P2582" s="12" t="s">
        <v>8290</v>
      </c>
      <c r="Q2582" t="s">
        <v>8292</v>
      </c>
      <c r="R2582" s="9">
        <f t="shared" si="125"/>
        <v>42383.933993055558</v>
      </c>
      <c r="S2582" s="9">
        <f t="shared" si="126"/>
        <v>42413.933993055558</v>
      </c>
      <c r="T2582">
        <f t="shared" si="127"/>
        <v>2016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>ROUND(E2583/D2583*100,0)</f>
        <v>124</v>
      </c>
      <c r="O2583">
        <f>IFERROR(ROUND(E2583/L2583,2),0)</f>
        <v>29.43</v>
      </c>
      <c r="P2583" s="12" t="s">
        <v>8266</v>
      </c>
      <c r="Q2583" t="s">
        <v>8268</v>
      </c>
      <c r="R2583" s="9">
        <f t="shared" si="125"/>
        <v>42544.814328703709</v>
      </c>
      <c r="S2583" s="9">
        <f t="shared" si="126"/>
        <v>42582.873611111107</v>
      </c>
      <c r="T2583">
        <f t="shared" si="127"/>
        <v>2016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>ROUND(E2584/D2584*100,0)</f>
        <v>103</v>
      </c>
      <c r="O2584">
        <f>IFERROR(ROUND(E2584/L2584,2),0)</f>
        <v>205</v>
      </c>
      <c r="P2584" s="12" t="s">
        <v>8277</v>
      </c>
      <c r="Q2584" t="s">
        <v>8278</v>
      </c>
      <c r="R2584" s="9">
        <f t="shared" si="125"/>
        <v>42466.826180555552</v>
      </c>
      <c r="S2584" s="9">
        <f t="shared" si="126"/>
        <v>42496.826180555552</v>
      </c>
      <c r="T2584">
        <f t="shared" si="127"/>
        <v>2016</v>
      </c>
    </row>
    <row r="2585" spans="1:20" ht="58" x14ac:dyDescent="0.35">
      <c r="A2585">
        <v>433</v>
      </c>
      <c r="B2585" s="3" t="s">
        <v>434</v>
      </c>
      <c r="C2585" s="3" t="s">
        <v>4543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 s="11">
        <v>1444576022</v>
      </c>
      <c r="J2585">
        <v>1439392022</v>
      </c>
      <c r="K2585" t="b">
        <v>0</v>
      </c>
      <c r="L2585">
        <v>0</v>
      </c>
      <c r="M2585" t="b">
        <v>0</v>
      </c>
      <c r="N2585">
        <f>ROUND(E2585/D2585*100,0)</f>
        <v>0</v>
      </c>
      <c r="O2585">
        <f>IFERROR(ROUND(E2585/L2585,2),0)</f>
        <v>0</v>
      </c>
      <c r="P2585" s="12" t="s">
        <v>8290</v>
      </c>
      <c r="Q2585" t="s">
        <v>8304</v>
      </c>
      <c r="R2585" s="9">
        <f t="shared" si="125"/>
        <v>42228.629884259266</v>
      </c>
      <c r="S2585" s="9">
        <f t="shared" si="126"/>
        <v>42288.629884259266</v>
      </c>
      <c r="T2585">
        <f t="shared" si="127"/>
        <v>2015</v>
      </c>
    </row>
    <row r="2586" spans="1:20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1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>ROUND(E2586/D2586*100,0)</f>
        <v>122</v>
      </c>
      <c r="O2586">
        <f>IFERROR(ROUND(E2586/L2586,2),0)</f>
        <v>27.73</v>
      </c>
      <c r="P2586" s="12" t="s">
        <v>8266</v>
      </c>
      <c r="Q2586" t="s">
        <v>8268</v>
      </c>
      <c r="R2586" s="9">
        <f t="shared" si="125"/>
        <v>42278.453668981485</v>
      </c>
      <c r="S2586" s="9">
        <f t="shared" si="126"/>
        <v>42296.458333333328</v>
      </c>
      <c r="T2586">
        <f t="shared" si="127"/>
        <v>2015</v>
      </c>
    </row>
    <row r="2587" spans="1:20" ht="58" x14ac:dyDescent="0.3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 s="11">
        <v>1434542702</v>
      </c>
      <c r="J2587">
        <v>1432814702</v>
      </c>
      <c r="K2587" t="b">
        <v>0</v>
      </c>
      <c r="L2587">
        <v>3</v>
      </c>
      <c r="M2587" t="b">
        <v>1</v>
      </c>
      <c r="N2587">
        <f>ROUND(E2587/D2587*100,0)</f>
        <v>122</v>
      </c>
      <c r="O2587">
        <f>IFERROR(ROUND(E2587/L2587,2),0)</f>
        <v>203.33</v>
      </c>
      <c r="P2587" s="12" t="s">
        <v>8266</v>
      </c>
      <c r="Q2587" t="s">
        <v>8268</v>
      </c>
      <c r="R2587" s="9">
        <f t="shared" si="125"/>
        <v>42152.503495370373</v>
      </c>
      <c r="S2587" s="9">
        <f t="shared" si="126"/>
        <v>42172.503495370373</v>
      </c>
      <c r="T2587">
        <f t="shared" si="127"/>
        <v>2015</v>
      </c>
    </row>
    <row r="2588" spans="1:20" ht="43.5" x14ac:dyDescent="0.3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 s="11">
        <v>1351223940</v>
      </c>
      <c r="J2588">
        <v>1349892735</v>
      </c>
      <c r="K2588" t="b">
        <v>0</v>
      </c>
      <c r="L2588">
        <v>14</v>
      </c>
      <c r="M2588" t="b">
        <v>1</v>
      </c>
      <c r="N2588">
        <f>ROUND(E2588/D2588*100,0)</f>
        <v>102</v>
      </c>
      <c r="O2588">
        <f>IFERROR(ROUND(E2588/L2588,2),0)</f>
        <v>43.57</v>
      </c>
      <c r="P2588" s="12" t="s">
        <v>8293</v>
      </c>
      <c r="Q2588" t="s">
        <v>8294</v>
      </c>
      <c r="R2588" s="9">
        <f t="shared" si="125"/>
        <v>41192.758506944447</v>
      </c>
      <c r="S2588" s="9">
        <f t="shared" si="126"/>
        <v>41208.165972222225</v>
      </c>
      <c r="T2588">
        <f t="shared" si="127"/>
        <v>2012</v>
      </c>
    </row>
    <row r="2589" spans="1:20" ht="43.5" x14ac:dyDescent="0.35">
      <c r="A2589">
        <v>897</v>
      </c>
      <c r="B2589" s="3" t="s">
        <v>898</v>
      </c>
      <c r="C2589" s="3" t="s">
        <v>5007</v>
      </c>
      <c r="D2589" s="6">
        <v>3000</v>
      </c>
      <c r="E2589" s="8">
        <v>0</v>
      </c>
      <c r="F2589" t="s">
        <v>8220</v>
      </c>
      <c r="G2589" t="s">
        <v>8223</v>
      </c>
      <c r="H2589" t="s">
        <v>8245</v>
      </c>
      <c r="I2589" s="11">
        <v>1354123908</v>
      </c>
      <c r="J2589">
        <v>1351528308</v>
      </c>
      <c r="K2589" t="b">
        <v>0</v>
      </c>
      <c r="L2589">
        <v>0</v>
      </c>
      <c r="M2589" t="b">
        <v>0</v>
      </c>
      <c r="N2589">
        <f>ROUND(E2589/D2589*100,0)</f>
        <v>0</v>
      </c>
      <c r="O2589">
        <f>IFERROR(ROUND(E2589/L2589,2),0)</f>
        <v>0</v>
      </c>
      <c r="P2589" s="12" t="s">
        <v>8293</v>
      </c>
      <c r="Q2589" t="s">
        <v>8294</v>
      </c>
      <c r="R2589" s="9">
        <f t="shared" si="125"/>
        <v>41211.688750000001</v>
      </c>
      <c r="S2589" s="9">
        <f t="shared" si="126"/>
        <v>41241.730416666665</v>
      </c>
      <c r="T2589">
        <f t="shared" si="127"/>
        <v>2012</v>
      </c>
    </row>
    <row r="2590" spans="1:20" ht="43.5" x14ac:dyDescent="0.3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 s="11">
        <v>1340429276</v>
      </c>
      <c r="J2590">
        <v>1335245276</v>
      </c>
      <c r="K2590" t="b">
        <v>0</v>
      </c>
      <c r="L2590">
        <v>16</v>
      </c>
      <c r="M2590" t="b">
        <v>1</v>
      </c>
      <c r="N2590">
        <f>ROUND(E2590/D2590*100,0)</f>
        <v>121</v>
      </c>
      <c r="O2590">
        <f>IFERROR(ROUND(E2590/L2590,2),0)</f>
        <v>37.94</v>
      </c>
      <c r="P2590" s="12" t="s">
        <v>8293</v>
      </c>
      <c r="Q2590" t="s">
        <v>8294</v>
      </c>
      <c r="R2590" s="9">
        <f t="shared" si="125"/>
        <v>41023.227731481478</v>
      </c>
      <c r="S2590" s="9">
        <f t="shared" si="126"/>
        <v>41083.227731481478</v>
      </c>
      <c r="T2590">
        <f t="shared" si="127"/>
        <v>2012</v>
      </c>
    </row>
    <row r="2591" spans="1:20" ht="58" x14ac:dyDescent="0.35">
      <c r="A2591">
        <v>1125</v>
      </c>
      <c r="B2591" s="3" t="s">
        <v>1126</v>
      </c>
      <c r="C2591" s="3" t="s">
        <v>5235</v>
      </c>
      <c r="D2591" s="6">
        <v>3000</v>
      </c>
      <c r="E2591" s="8">
        <v>0</v>
      </c>
      <c r="F2591" t="s">
        <v>8220</v>
      </c>
      <c r="G2591" t="s">
        <v>8224</v>
      </c>
      <c r="H2591" t="s">
        <v>8246</v>
      </c>
      <c r="I2591" s="11">
        <v>1443193130</v>
      </c>
      <c r="J2591">
        <v>1438009130</v>
      </c>
      <c r="K2591" t="b">
        <v>0</v>
      </c>
      <c r="L2591">
        <v>0</v>
      </c>
      <c r="M2591" t="b">
        <v>0</v>
      </c>
      <c r="N2591">
        <f>ROUND(E2591/D2591*100,0)</f>
        <v>0</v>
      </c>
      <c r="O2591">
        <f>IFERROR(ROUND(E2591/L2591,2),0)</f>
        <v>0</v>
      </c>
      <c r="P2591" s="12" t="s">
        <v>8285</v>
      </c>
      <c r="Q2591" t="s">
        <v>8309</v>
      </c>
      <c r="R2591" s="9">
        <f t="shared" si="125"/>
        <v>42212.624189814815</v>
      </c>
      <c r="S2591" s="9">
        <f t="shared" si="126"/>
        <v>42272.624189814815</v>
      </c>
      <c r="T2591">
        <f t="shared" si="127"/>
        <v>2015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>ROUND(E2592/D2592*100,0)</f>
        <v>121</v>
      </c>
      <c r="O2592">
        <f>IFERROR(ROUND(E2592/L2592,2),0)</f>
        <v>33.67</v>
      </c>
      <c r="P2592" s="12" t="s">
        <v>8266</v>
      </c>
      <c r="Q2592" t="s">
        <v>8268</v>
      </c>
      <c r="R2592" s="9">
        <f t="shared" si="125"/>
        <v>41882.585648148146</v>
      </c>
      <c r="S2592" s="9">
        <f t="shared" si="126"/>
        <v>41912.666666666664</v>
      </c>
      <c r="T2592">
        <f t="shared" si="127"/>
        <v>2014</v>
      </c>
    </row>
    <row r="2593" spans="1:20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1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>ROUND(E2593/D2593*100,0)</f>
        <v>242</v>
      </c>
      <c r="O2593">
        <f>IFERROR(ROUND(E2593/L2593,2),0)</f>
        <v>24.2</v>
      </c>
      <c r="P2593" s="12" t="s">
        <v>8266</v>
      </c>
      <c r="Q2593" t="s">
        <v>8268</v>
      </c>
      <c r="R2593" s="9">
        <f t="shared" si="125"/>
        <v>42107.621018518519</v>
      </c>
      <c r="S2593" s="9">
        <f t="shared" si="126"/>
        <v>42167.621018518519</v>
      </c>
      <c r="T2593">
        <f t="shared" si="127"/>
        <v>2015</v>
      </c>
    </row>
    <row r="2594" spans="1:20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1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>ROUND(E2594/D2594*100,0)</f>
        <v>242</v>
      </c>
      <c r="O2594">
        <f>IFERROR(ROUND(E2594/L2594,2),0)</f>
        <v>43.21</v>
      </c>
      <c r="P2594" s="12" t="s">
        <v>8266</v>
      </c>
      <c r="Q2594" t="s">
        <v>8268</v>
      </c>
      <c r="R2594" s="9">
        <f t="shared" si="125"/>
        <v>42559.776724537034</v>
      </c>
      <c r="S2594" s="9">
        <f t="shared" si="126"/>
        <v>42589.776724537034</v>
      </c>
      <c r="T2594">
        <f t="shared" si="127"/>
        <v>2016</v>
      </c>
    </row>
    <row r="2595" spans="1:20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1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>ROUND(E2595/D2595*100,0)</f>
        <v>0</v>
      </c>
      <c r="O2595">
        <f>IFERROR(ROUND(E2595/L2595,2),0)</f>
        <v>201.67</v>
      </c>
      <c r="P2595" s="12" t="s">
        <v>8266</v>
      </c>
      <c r="Q2595" t="s">
        <v>8267</v>
      </c>
      <c r="R2595" s="9">
        <f t="shared" si="125"/>
        <v>42255.791909722218</v>
      </c>
      <c r="S2595" s="9">
        <f t="shared" si="126"/>
        <v>42285.791909722218</v>
      </c>
      <c r="T2595">
        <f t="shared" si="127"/>
        <v>2015</v>
      </c>
    </row>
    <row r="2596" spans="1:20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1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>ROUND(E2596/D2596*100,0)</f>
        <v>100</v>
      </c>
      <c r="O2596">
        <f>IFERROR(ROUND(E2596/L2596,2),0)</f>
        <v>46.23</v>
      </c>
      <c r="P2596" s="12" t="s">
        <v>8290</v>
      </c>
      <c r="Q2596" t="s">
        <v>8291</v>
      </c>
      <c r="R2596" s="9">
        <f t="shared" si="125"/>
        <v>42211.951284722221</v>
      </c>
      <c r="S2596" s="9">
        <f t="shared" si="126"/>
        <v>42226.951284722221</v>
      </c>
      <c r="T2596">
        <f t="shared" si="127"/>
        <v>2015</v>
      </c>
    </row>
    <row r="2597" spans="1:20" ht="43.5" x14ac:dyDescent="0.35">
      <c r="A2597">
        <v>1730</v>
      </c>
      <c r="B2597" s="3" t="s">
        <v>1731</v>
      </c>
      <c r="C2597" s="3" t="s">
        <v>5840</v>
      </c>
      <c r="D2597" s="6">
        <v>3000</v>
      </c>
      <c r="E2597" s="8">
        <v>0</v>
      </c>
      <c r="F2597" t="s">
        <v>8220</v>
      </c>
      <c r="G2597" t="s">
        <v>8223</v>
      </c>
      <c r="H2597" t="s">
        <v>8245</v>
      </c>
      <c r="I2597" s="11">
        <v>1445738783</v>
      </c>
      <c r="J2597">
        <v>1443146783</v>
      </c>
      <c r="K2597" t="b">
        <v>0</v>
      </c>
      <c r="L2597">
        <v>0</v>
      </c>
      <c r="M2597" t="b">
        <v>0</v>
      </c>
      <c r="N2597">
        <f>ROUND(E2597/D2597*100,0)</f>
        <v>0</v>
      </c>
      <c r="O2597">
        <f>IFERROR(ROUND(E2597/L2597,2),0)</f>
        <v>0</v>
      </c>
      <c r="P2597" s="12" t="s">
        <v>8293</v>
      </c>
      <c r="Q2597" t="s">
        <v>8296</v>
      </c>
      <c r="R2597" s="9">
        <f t="shared" si="125"/>
        <v>42272.087766203709</v>
      </c>
      <c r="S2597" s="9">
        <f t="shared" si="126"/>
        <v>42302.087766203709</v>
      </c>
      <c r="T2597">
        <f t="shared" si="127"/>
        <v>2015</v>
      </c>
    </row>
    <row r="2598" spans="1:20" ht="29" x14ac:dyDescent="0.3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 s="11">
        <v>1301792400</v>
      </c>
      <c r="J2598">
        <v>1299775266</v>
      </c>
      <c r="K2598" t="b">
        <v>0</v>
      </c>
      <c r="L2598">
        <v>10</v>
      </c>
      <c r="M2598" t="b">
        <v>1</v>
      </c>
      <c r="N2598">
        <f>ROUND(E2598/D2598*100,0)</f>
        <v>120</v>
      </c>
      <c r="O2598">
        <f>IFERROR(ROUND(E2598/L2598,2),0)</f>
        <v>60</v>
      </c>
      <c r="P2598" s="12" t="s">
        <v>8290</v>
      </c>
      <c r="Q2598" t="s">
        <v>8308</v>
      </c>
      <c r="R2598" s="9">
        <f t="shared" si="125"/>
        <v>40612.695208333331</v>
      </c>
      <c r="S2598" s="9">
        <f t="shared" si="126"/>
        <v>40636.041666666664</v>
      </c>
      <c r="T2598">
        <f t="shared" si="127"/>
        <v>2011</v>
      </c>
    </row>
    <row r="2599" spans="1:20" ht="43.5" x14ac:dyDescent="0.3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1">
        <v>1393694280</v>
      </c>
      <c r="J2599">
        <v>1390088311</v>
      </c>
      <c r="K2599" t="b">
        <v>0</v>
      </c>
      <c r="L2599">
        <v>14</v>
      </c>
      <c r="M2599" t="b">
        <v>1</v>
      </c>
      <c r="N2599">
        <f>ROUND(E2599/D2599*100,0)</f>
        <v>120</v>
      </c>
      <c r="O2599">
        <f>IFERROR(ROUND(E2599/L2599,2),0)</f>
        <v>42.86</v>
      </c>
      <c r="P2599" s="12" t="s">
        <v>8290</v>
      </c>
      <c r="Q2599" t="s">
        <v>8291</v>
      </c>
      <c r="R2599" s="9">
        <f t="shared" si="125"/>
        <v>41657.985081018516</v>
      </c>
      <c r="S2599" s="9">
        <f t="shared" si="126"/>
        <v>41699.720833333333</v>
      </c>
      <c r="T2599">
        <f t="shared" si="127"/>
        <v>2014</v>
      </c>
    </row>
    <row r="2600" spans="1:20" ht="43.5" x14ac:dyDescent="0.3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 s="11">
        <v>1422637200</v>
      </c>
      <c r="J2600">
        <v>1419271458</v>
      </c>
      <c r="K2600" t="b">
        <v>0</v>
      </c>
      <c r="L2600">
        <v>22</v>
      </c>
      <c r="M2600" t="b">
        <v>1</v>
      </c>
      <c r="N2600">
        <f>ROUND(E2600/D2600*100,0)</f>
        <v>100</v>
      </c>
      <c r="O2600">
        <f>IFERROR(ROUND(E2600/L2600,2),0)</f>
        <v>27.27</v>
      </c>
      <c r="P2600" s="12" t="s">
        <v>8290</v>
      </c>
      <c r="Q2600" t="s">
        <v>8298</v>
      </c>
      <c r="R2600" s="9">
        <f t="shared" si="125"/>
        <v>41995.752986111111</v>
      </c>
      <c r="S2600" s="9">
        <f t="shared" si="126"/>
        <v>42034.708333333328</v>
      </c>
      <c r="T2600">
        <f t="shared" si="127"/>
        <v>2014</v>
      </c>
    </row>
    <row r="2601" spans="1:20" ht="43.5" x14ac:dyDescent="0.35">
      <c r="A2601">
        <v>1740</v>
      </c>
      <c r="B2601" s="3" t="s">
        <v>1741</v>
      </c>
      <c r="C2601" s="3" t="s">
        <v>5850</v>
      </c>
      <c r="D2601" s="6">
        <v>3000</v>
      </c>
      <c r="E2601" s="8">
        <v>0</v>
      </c>
      <c r="F2601" t="s">
        <v>8220</v>
      </c>
      <c r="G2601" t="s">
        <v>8223</v>
      </c>
      <c r="H2601" t="s">
        <v>8245</v>
      </c>
      <c r="I2601" s="11">
        <v>1437075422</v>
      </c>
      <c r="J2601">
        <v>1434483422</v>
      </c>
      <c r="K2601" t="b">
        <v>0</v>
      </c>
      <c r="L2601">
        <v>0</v>
      </c>
      <c r="M2601" t="b">
        <v>0</v>
      </c>
      <c r="N2601">
        <f>ROUND(E2601/D2601*100,0)</f>
        <v>0</v>
      </c>
      <c r="O2601">
        <f>IFERROR(ROUND(E2601/L2601,2),0)</f>
        <v>0</v>
      </c>
      <c r="P2601" s="12" t="s">
        <v>8293</v>
      </c>
      <c r="Q2601" t="s">
        <v>8296</v>
      </c>
      <c r="R2601" s="9">
        <f t="shared" si="125"/>
        <v>42171.817384259266</v>
      </c>
      <c r="S2601" s="9">
        <f t="shared" si="126"/>
        <v>42201.817384259266</v>
      </c>
      <c r="T2601">
        <f t="shared" si="127"/>
        <v>2015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>ROUND(E2602/D2602*100,0)</f>
        <v>299</v>
      </c>
      <c r="O2602">
        <f>IFERROR(ROUND(E2602/L2602,2),0)</f>
        <v>35.119999999999997</v>
      </c>
      <c r="P2602" s="12" t="s">
        <v>8285</v>
      </c>
      <c r="Q2602" t="s">
        <v>8286</v>
      </c>
      <c r="R2602" s="9">
        <f t="shared" si="125"/>
        <v>42689.853090277778</v>
      </c>
      <c r="S2602" s="9">
        <f t="shared" si="126"/>
        <v>42696.853090277778</v>
      </c>
      <c r="T2602">
        <f t="shared" si="127"/>
        <v>2016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>ROUND(E2603/D2603*100,0)</f>
        <v>238</v>
      </c>
      <c r="O2603">
        <f>IFERROR(ROUND(E2603/L2603,2),0)</f>
        <v>33.06</v>
      </c>
      <c r="P2603" s="12" t="s">
        <v>8280</v>
      </c>
      <c r="Q2603" t="s">
        <v>8299</v>
      </c>
      <c r="R2603" s="9">
        <f t="shared" si="125"/>
        <v>41235.054560185185</v>
      </c>
      <c r="S2603" s="9">
        <f t="shared" si="126"/>
        <v>41249.054560185185</v>
      </c>
      <c r="T2603">
        <f t="shared" si="127"/>
        <v>2012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>ROUND(E2604/D2604*100,0)</f>
        <v>169</v>
      </c>
      <c r="O2604">
        <f>IFERROR(ROUND(E2604/L2604,2),0)</f>
        <v>45.62</v>
      </c>
      <c r="P2604" s="12" t="s">
        <v>8266</v>
      </c>
      <c r="Q2604" t="s">
        <v>8268</v>
      </c>
      <c r="R2604" s="9">
        <f t="shared" si="125"/>
        <v>41881.361342592594</v>
      </c>
      <c r="S2604" s="9">
        <f t="shared" si="126"/>
        <v>41911.361342592594</v>
      </c>
      <c r="T2604">
        <f t="shared" si="127"/>
        <v>2014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>ROUND(E2605/D2605*100,0)</f>
        <v>108</v>
      </c>
      <c r="O2605">
        <f>IFERROR(ROUND(E2605/L2605,2),0)</f>
        <v>28.19</v>
      </c>
      <c r="P2605" s="12" t="s">
        <v>8266</v>
      </c>
      <c r="Q2605" t="s">
        <v>8268</v>
      </c>
      <c r="R2605" s="9">
        <f t="shared" si="125"/>
        <v>41858.355393518519</v>
      </c>
      <c r="S2605" s="9">
        <f t="shared" si="126"/>
        <v>41882.547222222223</v>
      </c>
      <c r="T2605">
        <f t="shared" si="127"/>
        <v>2014</v>
      </c>
    </row>
    <row r="2606" spans="1:20" ht="58" x14ac:dyDescent="0.35">
      <c r="A2606">
        <v>1815</v>
      </c>
      <c r="B2606" s="3" t="s">
        <v>1816</v>
      </c>
      <c r="C2606" s="3" t="s">
        <v>5925</v>
      </c>
      <c r="D2606" s="6">
        <v>3000</v>
      </c>
      <c r="E2606" s="8">
        <v>0</v>
      </c>
      <c r="F2606" t="s">
        <v>8220</v>
      </c>
      <c r="G2606" t="s">
        <v>8223</v>
      </c>
      <c r="H2606" t="s">
        <v>8245</v>
      </c>
      <c r="I2606" s="11">
        <v>1435787137</v>
      </c>
      <c r="J2606">
        <v>1434577537</v>
      </c>
      <c r="K2606" t="b">
        <v>0</v>
      </c>
      <c r="L2606">
        <v>0</v>
      </c>
      <c r="M2606" t="b">
        <v>0</v>
      </c>
      <c r="N2606">
        <f>ROUND(E2606/D2606*100,0)</f>
        <v>0</v>
      </c>
      <c r="O2606">
        <f>IFERROR(ROUND(E2606/L2606,2),0)</f>
        <v>0</v>
      </c>
      <c r="P2606" s="12" t="s">
        <v>8282</v>
      </c>
      <c r="Q2606" t="s">
        <v>8283</v>
      </c>
      <c r="R2606" s="9">
        <f t="shared" si="125"/>
        <v>42172.906678240746</v>
      </c>
      <c r="S2606" s="9">
        <f t="shared" si="126"/>
        <v>42186.906678240746</v>
      </c>
      <c r="T2606">
        <f t="shared" si="127"/>
        <v>2015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>ROUND(E2607/D2607*100,0)</f>
        <v>4</v>
      </c>
      <c r="O2607">
        <f>IFERROR(ROUND(E2607/L2607,2),0)</f>
        <v>45.39</v>
      </c>
      <c r="P2607" s="12" t="s">
        <v>8277</v>
      </c>
      <c r="Q2607" t="s">
        <v>8307</v>
      </c>
      <c r="R2607" s="9">
        <f t="shared" si="125"/>
        <v>41835.639155092591</v>
      </c>
      <c r="S2607" s="9">
        <f t="shared" si="126"/>
        <v>41865.639155092591</v>
      </c>
      <c r="T2607">
        <f t="shared" si="127"/>
        <v>2014</v>
      </c>
    </row>
    <row r="2608" spans="1:20" ht="58" x14ac:dyDescent="0.35">
      <c r="A2608">
        <v>2419</v>
      </c>
      <c r="B2608" s="3" t="s">
        <v>2420</v>
      </c>
      <c r="C2608" s="3" t="s">
        <v>6529</v>
      </c>
      <c r="D2608" s="6">
        <v>3000</v>
      </c>
      <c r="E2608" s="8">
        <v>0</v>
      </c>
      <c r="F2608" t="s">
        <v>8220</v>
      </c>
      <c r="G2608" t="s">
        <v>8223</v>
      </c>
      <c r="H2608" t="s">
        <v>8245</v>
      </c>
      <c r="I2608" s="11">
        <v>1424281389</v>
      </c>
      <c r="J2608">
        <v>1419097389</v>
      </c>
      <c r="K2608" t="b">
        <v>0</v>
      </c>
      <c r="L2608">
        <v>0</v>
      </c>
      <c r="M2608" t="b">
        <v>0</v>
      </c>
      <c r="N2608">
        <f>ROUND(E2608/D2608*100,0)</f>
        <v>0</v>
      </c>
      <c r="O2608">
        <f>IFERROR(ROUND(E2608/L2608,2),0)</f>
        <v>0</v>
      </c>
      <c r="P2608" s="12" t="s">
        <v>8288</v>
      </c>
      <c r="Q2608" t="s">
        <v>8310</v>
      </c>
      <c r="R2608" s="9">
        <f t="shared" si="125"/>
        <v>41993.738298611104</v>
      </c>
      <c r="S2608" s="9">
        <f t="shared" si="126"/>
        <v>42053.738298611104</v>
      </c>
      <c r="T2608">
        <f t="shared" si="127"/>
        <v>2014</v>
      </c>
    </row>
    <row r="2609" spans="1:20" ht="43.5" x14ac:dyDescent="0.35">
      <c r="A2609">
        <v>2590</v>
      </c>
      <c r="B2609" s="3" t="s">
        <v>2590</v>
      </c>
      <c r="C2609" s="3" t="s">
        <v>6700</v>
      </c>
      <c r="D2609" s="6">
        <v>3000</v>
      </c>
      <c r="E2609" s="8">
        <v>0</v>
      </c>
      <c r="F2609" t="s">
        <v>8220</v>
      </c>
      <c r="G2609" t="s">
        <v>8225</v>
      </c>
      <c r="H2609" t="s">
        <v>8247</v>
      </c>
      <c r="I2609" s="11">
        <v>1453817297</v>
      </c>
      <c r="J2609">
        <v>1453212497</v>
      </c>
      <c r="K2609" t="b">
        <v>0</v>
      </c>
      <c r="L2609">
        <v>0</v>
      </c>
      <c r="M2609" t="b">
        <v>0</v>
      </c>
      <c r="N2609">
        <f>ROUND(E2609/D2609*100,0)</f>
        <v>0</v>
      </c>
      <c r="O2609">
        <f>IFERROR(ROUND(E2609/L2609,2),0)</f>
        <v>0</v>
      </c>
      <c r="P2609" s="12" t="s">
        <v>8288</v>
      </c>
      <c r="Q2609" t="s">
        <v>8310</v>
      </c>
      <c r="R2609" s="9">
        <f t="shared" si="125"/>
        <v>42388.589085648149</v>
      </c>
      <c r="S2609" s="9">
        <f t="shared" si="126"/>
        <v>42395.589085648149</v>
      </c>
      <c r="T2609">
        <f t="shared" si="127"/>
        <v>2016</v>
      </c>
    </row>
    <row r="2610" spans="1:20" ht="43.5" x14ac:dyDescent="0.35">
      <c r="A2610">
        <v>2872</v>
      </c>
      <c r="B2610" s="3" t="s">
        <v>2872</v>
      </c>
      <c r="C2610" s="3" t="s">
        <v>6982</v>
      </c>
      <c r="D2610" s="6">
        <v>3000</v>
      </c>
      <c r="E2610" s="8">
        <v>0</v>
      </c>
      <c r="F2610" t="s">
        <v>8220</v>
      </c>
      <c r="G2610" t="s">
        <v>8223</v>
      </c>
      <c r="H2610" t="s">
        <v>8245</v>
      </c>
      <c r="I2610" s="11">
        <v>1434768438</v>
      </c>
      <c r="J2610">
        <v>1429584438</v>
      </c>
      <c r="K2610" t="b">
        <v>0</v>
      </c>
      <c r="L2610">
        <v>0</v>
      </c>
      <c r="M2610" t="b">
        <v>0</v>
      </c>
      <c r="N2610">
        <f>ROUND(E2610/D2610*100,0)</f>
        <v>0</v>
      </c>
      <c r="O2610">
        <f>IFERROR(ROUND(E2610/L2610,2),0)</f>
        <v>0</v>
      </c>
      <c r="P2610" s="12" t="s">
        <v>8266</v>
      </c>
      <c r="Q2610" t="s">
        <v>8268</v>
      </c>
      <c r="R2610" s="9">
        <f t="shared" si="125"/>
        <v>42115.11618055556</v>
      </c>
      <c r="S2610" s="9">
        <f t="shared" si="126"/>
        <v>42175.11618055556</v>
      </c>
      <c r="T2610">
        <f t="shared" si="127"/>
        <v>2015</v>
      </c>
    </row>
    <row r="2611" spans="1:20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>ROUND(E2611/D2611*100,0)</f>
        <v>167</v>
      </c>
      <c r="O2611">
        <f>IFERROR(ROUND(E2611/L2611,2),0)</f>
        <v>17.239999999999998</v>
      </c>
      <c r="P2611" s="12" t="s">
        <v>8293</v>
      </c>
      <c r="Q2611" t="s">
        <v>8297</v>
      </c>
      <c r="R2611" s="9">
        <f t="shared" si="125"/>
        <v>42498.341122685189</v>
      </c>
      <c r="S2611" s="9">
        <f t="shared" si="126"/>
        <v>42533.229166666672</v>
      </c>
      <c r="T2611">
        <f t="shared" si="127"/>
        <v>2016</v>
      </c>
    </row>
    <row r="2612" spans="1:20" ht="43.5" x14ac:dyDescent="0.35">
      <c r="A2612">
        <v>2943</v>
      </c>
      <c r="B2612" s="3" t="s">
        <v>2943</v>
      </c>
      <c r="C2612" s="3" t="s">
        <v>7053</v>
      </c>
      <c r="D2612" s="6">
        <v>3000</v>
      </c>
      <c r="E2612" s="8">
        <v>0</v>
      </c>
      <c r="F2612" t="s">
        <v>8220</v>
      </c>
      <c r="G2612" t="s">
        <v>8223</v>
      </c>
      <c r="H2612" t="s">
        <v>8245</v>
      </c>
      <c r="I2612" s="11">
        <v>1428894380</v>
      </c>
      <c r="J2612">
        <v>1426302380</v>
      </c>
      <c r="K2612" t="b">
        <v>0</v>
      </c>
      <c r="L2612">
        <v>0</v>
      </c>
      <c r="M2612" t="b">
        <v>0</v>
      </c>
      <c r="N2612">
        <f>ROUND(E2612/D2612*100,0)</f>
        <v>0</v>
      </c>
      <c r="O2612">
        <f>IFERROR(ROUND(E2612/L2612,2),0)</f>
        <v>0</v>
      </c>
      <c r="P2612" s="12" t="s">
        <v>8266</v>
      </c>
      <c r="Q2612" t="s">
        <v>8267</v>
      </c>
      <c r="R2612" s="9">
        <f t="shared" si="125"/>
        <v>42077.129398148143</v>
      </c>
      <c r="S2612" s="9">
        <f t="shared" si="126"/>
        <v>42107.129398148143</v>
      </c>
      <c r="T2612">
        <f t="shared" si="127"/>
        <v>2015</v>
      </c>
    </row>
    <row r="2613" spans="1:20" ht="43.5" x14ac:dyDescent="0.35">
      <c r="A2613">
        <v>3641</v>
      </c>
      <c r="B2613" s="3" t="s">
        <v>3639</v>
      </c>
      <c r="C2613" s="3" t="s">
        <v>7751</v>
      </c>
      <c r="D2613" s="6">
        <v>3000</v>
      </c>
      <c r="E2613" s="8">
        <v>0</v>
      </c>
      <c r="F2613" t="s">
        <v>8220</v>
      </c>
      <c r="G2613" t="s">
        <v>8223</v>
      </c>
      <c r="H2613" t="s">
        <v>8245</v>
      </c>
      <c r="I2613" s="11">
        <v>1412485200</v>
      </c>
      <c r="J2613">
        <v>1410966179</v>
      </c>
      <c r="K2613" t="b">
        <v>0</v>
      </c>
      <c r="L2613">
        <v>0</v>
      </c>
      <c r="M2613" t="b">
        <v>0</v>
      </c>
      <c r="N2613">
        <f>ROUND(E2613/D2613*100,0)</f>
        <v>0</v>
      </c>
      <c r="O2613">
        <f>IFERROR(ROUND(E2613/L2613,2),0)</f>
        <v>0</v>
      </c>
      <c r="P2613" s="12" t="s">
        <v>8266</v>
      </c>
      <c r="Q2613" t="s">
        <v>8269</v>
      </c>
      <c r="R2613" s="9">
        <f t="shared" si="125"/>
        <v>41899.627071759263</v>
      </c>
      <c r="S2613" s="9">
        <f t="shared" si="126"/>
        <v>41917.208333333336</v>
      </c>
      <c r="T2613">
        <f t="shared" si="127"/>
        <v>2014</v>
      </c>
    </row>
    <row r="2614" spans="1:20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>ROUND(E2614/D2614*100,0)</f>
        <v>105</v>
      </c>
      <c r="O2614">
        <f>IFERROR(ROUND(E2614/L2614,2),0)</f>
        <v>29</v>
      </c>
      <c r="P2614" s="12" t="s">
        <v>8266</v>
      </c>
      <c r="Q2614" t="s">
        <v>8268</v>
      </c>
      <c r="R2614" s="9">
        <f t="shared" si="125"/>
        <v>42338.963912037041</v>
      </c>
      <c r="S2614" s="9">
        <f t="shared" si="126"/>
        <v>42353</v>
      </c>
      <c r="T2614">
        <f t="shared" si="127"/>
        <v>2015</v>
      </c>
    </row>
    <row r="2615" spans="1:20" ht="43.5" x14ac:dyDescent="0.35">
      <c r="A2615">
        <v>3802</v>
      </c>
      <c r="B2615" s="3" t="s">
        <v>3799</v>
      </c>
      <c r="C2615" s="3" t="s">
        <v>7912</v>
      </c>
      <c r="D2615" s="6">
        <v>3000</v>
      </c>
      <c r="E2615" s="8">
        <v>0</v>
      </c>
      <c r="F2615" t="s">
        <v>8220</v>
      </c>
      <c r="G2615" t="s">
        <v>8223</v>
      </c>
      <c r="H2615" t="s">
        <v>8245</v>
      </c>
      <c r="I2615" s="11">
        <v>1445482906</v>
      </c>
      <c r="J2615">
        <v>1442890906</v>
      </c>
      <c r="K2615" t="b">
        <v>0</v>
      </c>
      <c r="L2615">
        <v>0</v>
      </c>
      <c r="M2615" t="b">
        <v>0</v>
      </c>
      <c r="N2615">
        <f>ROUND(E2615/D2615*100,0)</f>
        <v>0</v>
      </c>
      <c r="O2615">
        <f>IFERROR(ROUND(E2615/L2615,2),0)</f>
        <v>0</v>
      </c>
      <c r="P2615" s="12" t="s">
        <v>8266</v>
      </c>
      <c r="Q2615" t="s">
        <v>8269</v>
      </c>
      <c r="R2615" s="9">
        <f t="shared" si="125"/>
        <v>42269.126226851848</v>
      </c>
      <c r="S2615" s="9">
        <f t="shared" si="126"/>
        <v>42299.126226851848</v>
      </c>
      <c r="T2615">
        <f t="shared" si="127"/>
        <v>2015</v>
      </c>
    </row>
    <row r="2616" spans="1:20" ht="43.5" x14ac:dyDescent="0.3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 s="11">
        <v>1426187582</v>
      </c>
      <c r="J2616">
        <v>1423599182</v>
      </c>
      <c r="K2616" t="b">
        <v>0</v>
      </c>
      <c r="L2616">
        <v>10</v>
      </c>
      <c r="M2616" t="b">
        <v>1</v>
      </c>
      <c r="N2616">
        <f>ROUND(E2616/D2616*100,0)</f>
        <v>228</v>
      </c>
      <c r="O2616">
        <f>IFERROR(ROUND(E2616/L2616,2),0)</f>
        <v>57</v>
      </c>
      <c r="P2616" s="12" t="s">
        <v>8266</v>
      </c>
      <c r="Q2616" t="s">
        <v>8268</v>
      </c>
      <c r="R2616" s="9">
        <f t="shared" si="125"/>
        <v>42045.84238425926</v>
      </c>
      <c r="S2616" s="9">
        <f t="shared" si="126"/>
        <v>42075.800717592589</v>
      </c>
      <c r="T2616">
        <f t="shared" si="127"/>
        <v>2015</v>
      </c>
    </row>
    <row r="2617" spans="1:20" ht="58" x14ac:dyDescent="0.3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 s="11">
        <v>1442462340</v>
      </c>
      <c r="J2617">
        <v>1439743900</v>
      </c>
      <c r="K2617" t="b">
        <v>0</v>
      </c>
      <c r="L2617">
        <v>14</v>
      </c>
      <c r="M2617" t="b">
        <v>1</v>
      </c>
      <c r="N2617">
        <f>ROUND(E2617/D2617*100,0)</f>
        <v>114</v>
      </c>
      <c r="O2617">
        <f>IFERROR(ROUND(E2617/L2617,2),0)</f>
        <v>40.71</v>
      </c>
      <c r="P2617" s="12" t="s">
        <v>8266</v>
      </c>
      <c r="Q2617" t="s">
        <v>8268</v>
      </c>
      <c r="R2617" s="9">
        <f t="shared" si="125"/>
        <v>42232.702546296292</v>
      </c>
      <c r="S2617" s="9">
        <f t="shared" si="126"/>
        <v>42264.165972222225</v>
      </c>
      <c r="T2617">
        <f t="shared" si="127"/>
        <v>2015</v>
      </c>
    </row>
    <row r="2618" spans="1:20" ht="29" x14ac:dyDescent="0.3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1">
        <v>1402848000</v>
      </c>
      <c r="J2618">
        <v>1400606573</v>
      </c>
      <c r="K2618" t="b">
        <v>0</v>
      </c>
      <c r="L2618">
        <v>21</v>
      </c>
      <c r="M2618" t="b">
        <v>1</v>
      </c>
      <c r="N2618">
        <f>ROUND(E2618/D2618*100,0)</f>
        <v>114</v>
      </c>
      <c r="O2618">
        <f>IFERROR(ROUND(E2618/L2618,2),0)</f>
        <v>27.14</v>
      </c>
      <c r="P2618" s="12" t="s">
        <v>8266</v>
      </c>
      <c r="Q2618" t="s">
        <v>8268</v>
      </c>
      <c r="R2618" s="9">
        <f t="shared" si="125"/>
        <v>41779.724224537036</v>
      </c>
      <c r="S2618" s="9">
        <f t="shared" si="126"/>
        <v>41805.666666666664</v>
      </c>
      <c r="T2618">
        <f t="shared" si="127"/>
        <v>2014</v>
      </c>
    </row>
    <row r="2619" spans="1:20" ht="43.5" x14ac:dyDescent="0.35">
      <c r="A2619">
        <v>3921</v>
      </c>
      <c r="B2619" s="3" t="s">
        <v>3918</v>
      </c>
      <c r="C2619" s="3" t="s">
        <v>8029</v>
      </c>
      <c r="D2619" s="6">
        <v>3000</v>
      </c>
      <c r="E2619" s="8">
        <v>0</v>
      </c>
      <c r="F2619" t="s">
        <v>8220</v>
      </c>
      <c r="G2619" t="s">
        <v>8224</v>
      </c>
      <c r="H2619" t="s">
        <v>8246</v>
      </c>
      <c r="I2619" s="11">
        <v>1414346400</v>
      </c>
      <c r="J2619">
        <v>1413291655</v>
      </c>
      <c r="K2619" t="b">
        <v>0</v>
      </c>
      <c r="L2619">
        <v>0</v>
      </c>
      <c r="M2619" t="b">
        <v>0</v>
      </c>
      <c r="N2619">
        <f>ROUND(E2619/D2619*100,0)</f>
        <v>0</v>
      </c>
      <c r="O2619">
        <f>IFERROR(ROUND(E2619/L2619,2),0)</f>
        <v>0</v>
      </c>
      <c r="P2619" s="12" t="s">
        <v>8266</v>
      </c>
      <c r="Q2619" t="s">
        <v>8268</v>
      </c>
      <c r="R2619" s="9">
        <f t="shared" si="125"/>
        <v>41926.542303240742</v>
      </c>
      <c r="S2619" s="9">
        <f t="shared" si="126"/>
        <v>41938.75</v>
      </c>
      <c r="T2619">
        <f t="shared" si="127"/>
        <v>2014</v>
      </c>
    </row>
    <row r="2620" spans="1:20" ht="58" x14ac:dyDescent="0.35">
      <c r="A2620">
        <v>3989</v>
      </c>
      <c r="B2620" s="3" t="s">
        <v>3985</v>
      </c>
      <c r="C2620" s="3" t="s">
        <v>8095</v>
      </c>
      <c r="D2620" s="6">
        <v>3000</v>
      </c>
      <c r="E2620" s="8">
        <v>0</v>
      </c>
      <c r="F2620" t="s">
        <v>8220</v>
      </c>
      <c r="G2620" t="s">
        <v>8223</v>
      </c>
      <c r="H2620" t="s">
        <v>8245</v>
      </c>
      <c r="I2620" s="11">
        <v>1447009181</v>
      </c>
      <c r="J2620">
        <v>1444413581</v>
      </c>
      <c r="K2620" t="b">
        <v>0</v>
      </c>
      <c r="L2620">
        <v>0</v>
      </c>
      <c r="M2620" t="b">
        <v>0</v>
      </c>
      <c r="N2620">
        <f>ROUND(E2620/D2620*100,0)</f>
        <v>0</v>
      </c>
      <c r="O2620">
        <f>IFERROR(ROUND(E2620/L2620,2),0)</f>
        <v>0</v>
      </c>
      <c r="P2620" s="12" t="s">
        <v>8266</v>
      </c>
      <c r="Q2620" t="s">
        <v>8268</v>
      </c>
      <c r="R2620" s="9">
        <f t="shared" si="125"/>
        <v>42286.749780092592</v>
      </c>
      <c r="S2620" s="9">
        <f t="shared" si="126"/>
        <v>42316.791446759264</v>
      </c>
      <c r="T2620">
        <f t="shared" si="127"/>
        <v>2015</v>
      </c>
    </row>
    <row r="2621" spans="1:20" ht="58" x14ac:dyDescent="0.3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 s="11">
        <v>1476651600</v>
      </c>
      <c r="J2621">
        <v>1473189335</v>
      </c>
      <c r="K2621" t="b">
        <v>0</v>
      </c>
      <c r="L2621">
        <v>15</v>
      </c>
      <c r="M2621" t="b">
        <v>1</v>
      </c>
      <c r="N2621">
        <f>ROUND(E2621/D2621*100,0)</f>
        <v>113</v>
      </c>
      <c r="O2621">
        <f>IFERROR(ROUND(E2621/L2621,2),0)</f>
        <v>37.67</v>
      </c>
      <c r="P2621" s="12" t="s">
        <v>8266</v>
      </c>
      <c r="Q2621" t="s">
        <v>8269</v>
      </c>
      <c r="R2621" s="9">
        <f t="shared" si="125"/>
        <v>42619.802488425921</v>
      </c>
      <c r="S2621" s="9">
        <f t="shared" si="126"/>
        <v>42659.875</v>
      </c>
      <c r="T2621">
        <f t="shared" si="127"/>
        <v>2016</v>
      </c>
    </row>
    <row r="2622" spans="1:20" ht="43.5" x14ac:dyDescent="0.35">
      <c r="A2622">
        <v>3997</v>
      </c>
      <c r="B2622" s="3" t="s">
        <v>3993</v>
      </c>
      <c r="C2622" s="3" t="s">
        <v>8103</v>
      </c>
      <c r="D2622" s="6">
        <v>3000</v>
      </c>
      <c r="E2622" s="8">
        <v>0</v>
      </c>
      <c r="F2622" t="s">
        <v>8220</v>
      </c>
      <c r="G2622" t="s">
        <v>8224</v>
      </c>
      <c r="H2622" t="s">
        <v>8246</v>
      </c>
      <c r="I2622" s="11">
        <v>1428222221</v>
      </c>
      <c r="J2622">
        <v>1425633821</v>
      </c>
      <c r="K2622" t="b">
        <v>0</v>
      </c>
      <c r="L2622">
        <v>0</v>
      </c>
      <c r="M2622" t="b">
        <v>0</v>
      </c>
      <c r="N2622">
        <f>ROUND(E2622/D2622*100,0)</f>
        <v>0</v>
      </c>
      <c r="O2622">
        <f>IFERROR(ROUND(E2622/L2622,2),0)</f>
        <v>0</v>
      </c>
      <c r="P2622" s="12" t="s">
        <v>8266</v>
      </c>
      <c r="Q2622" t="s">
        <v>8268</v>
      </c>
      <c r="R2622" s="9">
        <f t="shared" si="125"/>
        <v>42069.391446759255</v>
      </c>
      <c r="S2622" s="9">
        <f t="shared" si="126"/>
        <v>42099.349780092598</v>
      </c>
      <c r="T2622">
        <f t="shared" si="127"/>
        <v>2015</v>
      </c>
    </row>
    <row r="2623" spans="1:20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>ROUND(E2623/D2623*100,0)</f>
        <v>113</v>
      </c>
      <c r="O2623">
        <f>IFERROR(ROUND(E2623/L2623,2),0)</f>
        <v>19.47</v>
      </c>
      <c r="P2623" s="12" t="s">
        <v>8290</v>
      </c>
      <c r="Q2623" t="s">
        <v>8308</v>
      </c>
      <c r="R2623" s="9">
        <f t="shared" si="125"/>
        <v>42360.487210648149</v>
      </c>
      <c r="S2623" s="9">
        <f t="shared" si="126"/>
        <v>42390.487210648149</v>
      </c>
      <c r="T2623">
        <f t="shared" si="127"/>
        <v>2015</v>
      </c>
    </row>
    <row r="2624" spans="1:20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>ROUND(E2624/D2624*100,0)</f>
        <v>113</v>
      </c>
      <c r="O2624">
        <f>IFERROR(ROUND(E2624/L2624,2),0)</f>
        <v>12.53</v>
      </c>
      <c r="P2624" s="12" t="s">
        <v>8293</v>
      </c>
      <c r="Q2624" t="s">
        <v>8303</v>
      </c>
      <c r="R2624" s="9">
        <f t="shared" si="125"/>
        <v>41596.913437499999</v>
      </c>
      <c r="S2624" s="9">
        <f t="shared" si="126"/>
        <v>41625.5</v>
      </c>
      <c r="T2624">
        <f t="shared" si="127"/>
        <v>2013</v>
      </c>
    </row>
    <row r="2625" spans="1:20" ht="43.5" x14ac:dyDescent="0.35">
      <c r="A2625">
        <v>4080</v>
      </c>
      <c r="B2625" s="3" t="s">
        <v>4076</v>
      </c>
      <c r="C2625" s="3" t="s">
        <v>8183</v>
      </c>
      <c r="D2625" s="6">
        <v>3000</v>
      </c>
      <c r="E2625" s="8">
        <v>0</v>
      </c>
      <c r="F2625" t="s">
        <v>8220</v>
      </c>
      <c r="G2625" t="s">
        <v>8223</v>
      </c>
      <c r="H2625" t="s">
        <v>8245</v>
      </c>
      <c r="I2625" s="11">
        <v>1465930440</v>
      </c>
      <c r="J2625">
        <v>1463849116</v>
      </c>
      <c r="K2625" t="b">
        <v>0</v>
      </c>
      <c r="L2625">
        <v>0</v>
      </c>
      <c r="M2625" t="b">
        <v>0</v>
      </c>
      <c r="N2625">
        <f>ROUND(E2625/D2625*100,0)</f>
        <v>0</v>
      </c>
      <c r="O2625">
        <f>IFERROR(ROUND(E2625/L2625,2),0)</f>
        <v>0</v>
      </c>
      <c r="P2625" s="12" t="s">
        <v>8266</v>
      </c>
      <c r="Q2625" t="s">
        <v>8268</v>
      </c>
      <c r="R2625" s="9">
        <f t="shared" si="125"/>
        <v>42511.698101851856</v>
      </c>
      <c r="S2625" s="9">
        <f t="shared" si="126"/>
        <v>42535.787500000006</v>
      </c>
      <c r="T2625">
        <f t="shared" si="127"/>
        <v>2016</v>
      </c>
    </row>
    <row r="2626" spans="1:20" ht="29" x14ac:dyDescent="0.35">
      <c r="A2626">
        <v>876</v>
      </c>
      <c r="B2626" s="3" t="s">
        <v>877</v>
      </c>
      <c r="C2626" s="3" t="s">
        <v>4986</v>
      </c>
      <c r="D2626" s="6">
        <v>3152</v>
      </c>
      <c r="E2626" s="8">
        <v>1286</v>
      </c>
      <c r="F2626" t="s">
        <v>8220</v>
      </c>
      <c r="G2626" t="s">
        <v>8224</v>
      </c>
      <c r="H2626" t="s">
        <v>8246</v>
      </c>
      <c r="I2626" s="11">
        <v>1359978927</v>
      </c>
      <c r="J2626">
        <v>1357127727</v>
      </c>
      <c r="K2626" t="b">
        <v>0</v>
      </c>
      <c r="L2626">
        <v>45</v>
      </c>
      <c r="M2626" t="b">
        <v>0</v>
      </c>
      <c r="N2626">
        <f>ROUND(E2626/D2626*100,0)</f>
        <v>41</v>
      </c>
      <c r="O2626">
        <f>IFERROR(ROUND(E2626/L2626,2),0)</f>
        <v>28.58</v>
      </c>
      <c r="P2626" s="12" t="s">
        <v>8293</v>
      </c>
      <c r="Q2626" t="s">
        <v>8315</v>
      </c>
      <c r="R2626" s="9">
        <f t="shared" si="125"/>
        <v>41276.496840277774</v>
      </c>
      <c r="S2626" s="9">
        <f t="shared" si="126"/>
        <v>41309.496840277774</v>
      </c>
      <c r="T2626">
        <f t="shared" si="127"/>
        <v>2013</v>
      </c>
    </row>
    <row r="2627" spans="1:20" ht="58" x14ac:dyDescent="0.35">
      <c r="A2627">
        <v>1122</v>
      </c>
      <c r="B2627" s="3" t="s">
        <v>1123</v>
      </c>
      <c r="C2627" s="3" t="s">
        <v>5232</v>
      </c>
      <c r="D2627" s="6">
        <v>3200</v>
      </c>
      <c r="E2627" s="8">
        <v>0</v>
      </c>
      <c r="F2627" t="s">
        <v>8220</v>
      </c>
      <c r="G2627" t="s">
        <v>8224</v>
      </c>
      <c r="H2627" t="s">
        <v>8246</v>
      </c>
      <c r="I2627" s="11">
        <v>1369932825</v>
      </c>
      <c r="J2627">
        <v>1368723225</v>
      </c>
      <c r="K2627" t="b">
        <v>0</v>
      </c>
      <c r="L2627">
        <v>0</v>
      </c>
      <c r="M2627" t="b">
        <v>0</v>
      </c>
      <c r="N2627">
        <f>ROUND(E2627/D2627*100,0)</f>
        <v>0</v>
      </c>
      <c r="O2627">
        <f>IFERROR(ROUND(E2627/L2627,2),0)</f>
        <v>0</v>
      </c>
      <c r="P2627" s="12" t="s">
        <v>8285</v>
      </c>
      <c r="Q2627" t="s">
        <v>8300</v>
      </c>
      <c r="R2627" s="9">
        <f t="shared" ref="R2627:R2690" si="128">(((J2627/60)/60)/24)+DATE(1970,1,1)</f>
        <v>41410.703993055555</v>
      </c>
      <c r="S2627" s="9">
        <f t="shared" ref="S2627:S2690" si="129">(((I2627/60)/60)/24)+DATE(1970,1,1)</f>
        <v>41424.703993055555</v>
      </c>
      <c r="T2627">
        <f t="shared" si="127"/>
        <v>2013</v>
      </c>
    </row>
    <row r="2628" spans="1:20" ht="58" x14ac:dyDescent="0.35">
      <c r="A2628">
        <v>1994</v>
      </c>
      <c r="B2628" s="3" t="s">
        <v>1995</v>
      </c>
      <c r="C2628" s="3" t="s">
        <v>6104</v>
      </c>
      <c r="D2628" s="6">
        <v>3200</v>
      </c>
      <c r="E2628" s="8">
        <v>0</v>
      </c>
      <c r="F2628" t="s">
        <v>8220</v>
      </c>
      <c r="G2628" t="s">
        <v>8223</v>
      </c>
      <c r="H2628" t="s">
        <v>8245</v>
      </c>
      <c r="I2628" s="11">
        <v>1481072942</v>
      </c>
      <c r="J2628">
        <v>1475885342</v>
      </c>
      <c r="K2628" t="b">
        <v>0</v>
      </c>
      <c r="L2628">
        <v>0</v>
      </c>
      <c r="M2628" t="b">
        <v>0</v>
      </c>
      <c r="N2628">
        <f>ROUND(E2628/D2628*100,0)</f>
        <v>0</v>
      </c>
      <c r="O2628">
        <f>IFERROR(ROUND(E2628/L2628,2),0)</f>
        <v>0</v>
      </c>
      <c r="P2628" s="12" t="s">
        <v>8282</v>
      </c>
      <c r="Q2628" t="s">
        <v>8318</v>
      </c>
      <c r="R2628" s="9">
        <f t="shared" si="128"/>
        <v>42651.006273148145</v>
      </c>
      <c r="S2628" s="9">
        <f t="shared" si="129"/>
        <v>42711.047939814816</v>
      </c>
      <c r="T2628">
        <f t="shared" si="127"/>
        <v>2016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>ROUND(E2629/D2629*100,0)</f>
        <v>124</v>
      </c>
      <c r="O2629">
        <f>IFERROR(ROUND(E2629/L2629,2),0)</f>
        <v>43</v>
      </c>
      <c r="P2629" s="12" t="s">
        <v>8293</v>
      </c>
      <c r="Q2629" t="s">
        <v>8294</v>
      </c>
      <c r="R2629" s="9">
        <f t="shared" si="128"/>
        <v>40981.710243055553</v>
      </c>
      <c r="S2629" s="9">
        <f t="shared" si="129"/>
        <v>41011.710243055553</v>
      </c>
      <c r="T2629">
        <f t="shared" si="127"/>
        <v>2012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>ROUND(E2630/D2630*100,0)</f>
        <v>159</v>
      </c>
      <c r="O2630">
        <f>IFERROR(ROUND(E2630/L2630,2),0)</f>
        <v>18</v>
      </c>
      <c r="P2630" s="12" t="s">
        <v>8266</v>
      </c>
      <c r="Q2630" t="s">
        <v>8268</v>
      </c>
      <c r="R2630" s="9">
        <f t="shared" si="128"/>
        <v>42628.650208333333</v>
      </c>
      <c r="S2630" s="9">
        <f t="shared" si="129"/>
        <v>42659.650208333333</v>
      </c>
      <c r="T2630">
        <f t="shared" si="127"/>
        <v>2016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>ROUND(E2631/D2631*100,0)</f>
        <v>185</v>
      </c>
      <c r="O2631">
        <f>IFERROR(ROUND(E2631/L2631,2),0)</f>
        <v>50.45</v>
      </c>
      <c r="P2631" s="12" t="s">
        <v>8293</v>
      </c>
      <c r="Q2631" t="s">
        <v>8297</v>
      </c>
      <c r="R2631" s="9">
        <f t="shared" si="128"/>
        <v>40687.285844907405</v>
      </c>
      <c r="S2631" s="9">
        <f t="shared" si="129"/>
        <v>40749.284722222219</v>
      </c>
      <c r="T2631">
        <f t="shared" si="127"/>
        <v>2011</v>
      </c>
    </row>
    <row r="2632" spans="1:20" ht="43.5" x14ac:dyDescent="0.35">
      <c r="A2632">
        <v>2406</v>
      </c>
      <c r="B2632" s="3" t="s">
        <v>2407</v>
      </c>
      <c r="C2632" s="3" t="s">
        <v>6516</v>
      </c>
      <c r="D2632" s="6">
        <v>3250</v>
      </c>
      <c r="E2632" s="8">
        <v>1345</v>
      </c>
      <c r="F2632" t="s">
        <v>8220</v>
      </c>
      <c r="G2632" t="s">
        <v>8223</v>
      </c>
      <c r="H2632" t="s">
        <v>8245</v>
      </c>
      <c r="I2632" s="11">
        <v>1421635190</v>
      </c>
      <c r="J2632">
        <v>1418179190</v>
      </c>
      <c r="K2632" t="b">
        <v>0</v>
      </c>
      <c r="L2632">
        <v>16</v>
      </c>
      <c r="M2632" t="b">
        <v>0</v>
      </c>
      <c r="N2632">
        <f>ROUND(E2632/D2632*100,0)</f>
        <v>41</v>
      </c>
      <c r="O2632">
        <f>IFERROR(ROUND(E2632/L2632,2),0)</f>
        <v>84.06</v>
      </c>
      <c r="P2632" s="12" t="s">
        <v>8288</v>
      </c>
      <c r="Q2632" t="s">
        <v>8310</v>
      </c>
      <c r="R2632" s="9">
        <f t="shared" si="128"/>
        <v>41983.110995370371</v>
      </c>
      <c r="S2632" s="9">
        <f t="shared" si="129"/>
        <v>42023.110995370371</v>
      </c>
      <c r="T2632">
        <f t="shared" si="127"/>
        <v>2014</v>
      </c>
    </row>
    <row r="2633" spans="1:20" ht="43.5" x14ac:dyDescent="0.35">
      <c r="A2633">
        <v>1596</v>
      </c>
      <c r="B2633" s="3" t="s">
        <v>1597</v>
      </c>
      <c r="C2633" s="3" t="s">
        <v>5706</v>
      </c>
      <c r="D2633" s="6">
        <v>3250</v>
      </c>
      <c r="E2633" s="8">
        <v>75</v>
      </c>
      <c r="F2633" t="s">
        <v>8220</v>
      </c>
      <c r="G2633" t="s">
        <v>8224</v>
      </c>
      <c r="H2633" t="s">
        <v>8246</v>
      </c>
      <c r="I2633" s="11">
        <v>1418469569</v>
      </c>
      <c r="J2633">
        <v>1414577969</v>
      </c>
      <c r="K2633" t="b">
        <v>0</v>
      </c>
      <c r="L2633">
        <v>3</v>
      </c>
      <c r="M2633" t="b">
        <v>0</v>
      </c>
      <c r="N2633">
        <f>ROUND(E2633/D2633*100,0)</f>
        <v>2</v>
      </c>
      <c r="O2633">
        <f>IFERROR(ROUND(E2633/L2633,2),0)</f>
        <v>25</v>
      </c>
      <c r="P2633" s="12" t="s">
        <v>8282</v>
      </c>
      <c r="Q2633" t="s">
        <v>8316</v>
      </c>
      <c r="R2633" s="9">
        <f t="shared" si="128"/>
        <v>41941.430196759262</v>
      </c>
      <c r="S2633" s="9">
        <f t="shared" si="129"/>
        <v>41986.471863425926</v>
      </c>
      <c r="T2633">
        <f t="shared" si="127"/>
        <v>2014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>ROUND(E2634/D2634*100,0)</f>
        <v>110</v>
      </c>
      <c r="O2634">
        <f>IFERROR(ROUND(E2634/L2634,2),0)</f>
        <v>42.38</v>
      </c>
      <c r="P2634" s="12" t="s">
        <v>8293</v>
      </c>
      <c r="Q2634" t="s">
        <v>8297</v>
      </c>
      <c r="R2634" s="9">
        <f t="shared" si="128"/>
        <v>42193.650671296295</v>
      </c>
      <c r="S2634" s="9">
        <f t="shared" si="129"/>
        <v>42238.207638888889</v>
      </c>
      <c r="T2634">
        <f t="shared" si="127"/>
        <v>2015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1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>ROUND(E2635/D2635*100,0)</f>
        <v>110</v>
      </c>
      <c r="O2635">
        <f>IFERROR(ROUND(E2635/L2635,2),0)</f>
        <v>50</v>
      </c>
      <c r="P2635" s="12" t="s">
        <v>8293</v>
      </c>
      <c r="Q2635" t="s">
        <v>8297</v>
      </c>
      <c r="R2635" s="9">
        <f t="shared" si="128"/>
        <v>41246.874814814815</v>
      </c>
      <c r="S2635" s="9">
        <f t="shared" si="129"/>
        <v>41276.874814814815</v>
      </c>
      <c r="T2635">
        <f t="shared" si="127"/>
        <v>2012</v>
      </c>
    </row>
    <row r="2636" spans="1:20" ht="43.5" x14ac:dyDescent="0.3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 s="11">
        <v>1422853140</v>
      </c>
      <c r="J2636">
        <v>1421439552</v>
      </c>
      <c r="K2636" t="b">
        <v>0</v>
      </c>
      <c r="L2636">
        <v>10</v>
      </c>
      <c r="M2636" t="b">
        <v>1</v>
      </c>
      <c r="N2636">
        <f>ROUND(E2636/D2636*100,0)</f>
        <v>110</v>
      </c>
      <c r="O2636">
        <f>IFERROR(ROUND(E2636/L2636,2),0)</f>
        <v>55</v>
      </c>
      <c r="P2636" s="12" t="s">
        <v>8266</v>
      </c>
      <c r="Q2636" t="s">
        <v>8268</v>
      </c>
      <c r="R2636" s="9">
        <f t="shared" si="128"/>
        <v>42020.846666666665</v>
      </c>
      <c r="S2636" s="9">
        <f t="shared" si="129"/>
        <v>42037.207638888889</v>
      </c>
      <c r="T2636">
        <f t="shared" si="127"/>
        <v>2015</v>
      </c>
    </row>
    <row r="2637" spans="1:20" ht="43.5" x14ac:dyDescent="0.35">
      <c r="A2637">
        <v>2762</v>
      </c>
      <c r="B2637" s="3" t="s">
        <v>2762</v>
      </c>
      <c r="C2637" s="3" t="s">
        <v>6872</v>
      </c>
      <c r="D2637" s="6">
        <v>3250</v>
      </c>
      <c r="E2637" s="8">
        <v>25</v>
      </c>
      <c r="F2637" t="s">
        <v>8220</v>
      </c>
      <c r="G2637" t="s">
        <v>8223</v>
      </c>
      <c r="H2637" t="s">
        <v>8245</v>
      </c>
      <c r="I2637" s="11">
        <v>1332114795</v>
      </c>
      <c r="J2637">
        <v>1326934395</v>
      </c>
      <c r="K2637" t="b">
        <v>0</v>
      </c>
      <c r="L2637">
        <v>1</v>
      </c>
      <c r="M2637" t="b">
        <v>0</v>
      </c>
      <c r="N2637">
        <f>ROUND(E2637/D2637*100,0)</f>
        <v>1</v>
      </c>
      <c r="O2637">
        <f>IFERROR(ROUND(E2637/L2637,2),0)</f>
        <v>25</v>
      </c>
      <c r="P2637" s="12" t="s">
        <v>8280</v>
      </c>
      <c r="Q2637" t="s">
        <v>8321</v>
      </c>
      <c r="R2637" s="9">
        <f t="shared" si="128"/>
        <v>40927.036979166667</v>
      </c>
      <c r="S2637" s="9">
        <f t="shared" si="129"/>
        <v>40986.995312500003</v>
      </c>
      <c r="T2637">
        <f t="shared" si="127"/>
        <v>2012</v>
      </c>
    </row>
    <row r="2638" spans="1:20" ht="43.5" x14ac:dyDescent="0.35">
      <c r="A2638">
        <v>3938</v>
      </c>
      <c r="B2638" s="3" t="s">
        <v>3935</v>
      </c>
      <c r="C2638" s="3" t="s">
        <v>8046</v>
      </c>
      <c r="D2638" s="6">
        <v>3255</v>
      </c>
      <c r="E2638" s="8">
        <v>397</v>
      </c>
      <c r="F2638" t="s">
        <v>8220</v>
      </c>
      <c r="G2638" t="s">
        <v>8223</v>
      </c>
      <c r="H2638" t="s">
        <v>8245</v>
      </c>
      <c r="I2638" s="11">
        <v>1435441454</v>
      </c>
      <c r="J2638">
        <v>1432763054</v>
      </c>
      <c r="K2638" t="b">
        <v>0</v>
      </c>
      <c r="L2638">
        <v>5</v>
      </c>
      <c r="M2638" t="b">
        <v>0</v>
      </c>
      <c r="N2638">
        <f>ROUND(E2638/D2638*100,0)</f>
        <v>12</v>
      </c>
      <c r="O2638">
        <f>IFERROR(ROUND(E2638/L2638,2),0)</f>
        <v>79.400000000000006</v>
      </c>
      <c r="P2638" s="12" t="s">
        <v>8266</v>
      </c>
      <c r="Q2638" t="s">
        <v>8268</v>
      </c>
      <c r="R2638" s="9">
        <f t="shared" si="128"/>
        <v>42151.905717592599</v>
      </c>
      <c r="S2638" s="9">
        <f t="shared" si="129"/>
        <v>42182.905717592599</v>
      </c>
      <c r="T2638">
        <f t="shared" si="127"/>
        <v>2015</v>
      </c>
    </row>
    <row r="2639" spans="1:20" ht="43.5" x14ac:dyDescent="0.35">
      <c r="A2639">
        <v>1717</v>
      </c>
      <c r="B2639" s="3" t="s">
        <v>1718</v>
      </c>
      <c r="C2639" s="3" t="s">
        <v>5827</v>
      </c>
      <c r="D2639" s="6">
        <v>3265</v>
      </c>
      <c r="E2639" s="8">
        <v>1395</v>
      </c>
      <c r="F2639" t="s">
        <v>8220</v>
      </c>
      <c r="G2639" t="s">
        <v>8223</v>
      </c>
      <c r="H2639" t="s">
        <v>8245</v>
      </c>
      <c r="I2639" s="11">
        <v>1461211200</v>
      </c>
      <c r="J2639">
        <v>1459467238</v>
      </c>
      <c r="K2639" t="b">
        <v>0</v>
      </c>
      <c r="L2639">
        <v>41</v>
      </c>
      <c r="M2639" t="b">
        <v>0</v>
      </c>
      <c r="N2639">
        <f>ROUND(E2639/D2639*100,0)</f>
        <v>43</v>
      </c>
      <c r="O2639">
        <f>IFERROR(ROUND(E2639/L2639,2),0)</f>
        <v>34.020000000000003</v>
      </c>
      <c r="P2639" s="12" t="s">
        <v>8293</v>
      </c>
      <c r="Q2639" t="s">
        <v>8296</v>
      </c>
      <c r="R2639" s="9">
        <f t="shared" si="128"/>
        <v>42460.98192129629</v>
      </c>
      <c r="S2639" s="9">
        <f t="shared" si="129"/>
        <v>42481.166666666672</v>
      </c>
      <c r="T2639">
        <f t="shared" si="127"/>
        <v>2016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>ROUND(E2640/D2640*100,0)</f>
        <v>182</v>
      </c>
      <c r="O2640">
        <f>IFERROR(ROUND(E2640/L2640,2),0)</f>
        <v>34.130000000000003</v>
      </c>
      <c r="P2640" s="12" t="s">
        <v>8288</v>
      </c>
      <c r="Q2640" t="s">
        <v>8289</v>
      </c>
      <c r="R2640" s="9">
        <f t="shared" si="128"/>
        <v>42452.781828703708</v>
      </c>
      <c r="S2640" s="9">
        <f t="shared" si="129"/>
        <v>42480.781828703708</v>
      </c>
      <c r="T2640">
        <f t="shared" si="127"/>
        <v>2016</v>
      </c>
    </row>
    <row r="2641" spans="1:20" ht="58" x14ac:dyDescent="0.3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 s="11">
        <v>1477422000</v>
      </c>
      <c r="J2641">
        <v>1472282956</v>
      </c>
      <c r="K2641" t="b">
        <v>0</v>
      </c>
      <c r="L2641">
        <v>28</v>
      </c>
      <c r="M2641" t="b">
        <v>1</v>
      </c>
      <c r="N2641">
        <f>ROUND(E2641/D2641*100,0)</f>
        <v>218</v>
      </c>
      <c r="O2641">
        <f>IFERROR(ROUND(E2641/L2641,2),0)</f>
        <v>19.46</v>
      </c>
      <c r="P2641" s="12" t="s">
        <v>8293</v>
      </c>
      <c r="Q2641" t="s">
        <v>8301</v>
      </c>
      <c r="R2641" s="9">
        <f t="shared" si="128"/>
        <v>42609.311990740738</v>
      </c>
      <c r="S2641" s="9">
        <f t="shared" si="129"/>
        <v>42668.791666666672</v>
      </c>
      <c r="T2641">
        <f t="shared" si="127"/>
        <v>2016</v>
      </c>
    </row>
    <row r="2642" spans="1:20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1">
        <v>1344358860</v>
      </c>
      <c r="J2642">
        <v>1343682681</v>
      </c>
      <c r="K2642" t="b">
        <v>0</v>
      </c>
      <c r="L2642">
        <v>19</v>
      </c>
      <c r="M2642" t="b">
        <v>1</v>
      </c>
      <c r="N2642">
        <f>ROUND(E2642/D2642*100,0)</f>
        <v>156</v>
      </c>
      <c r="O2642">
        <f>IFERROR(ROUND(E2642/L2642,2),0)</f>
        <v>28.68</v>
      </c>
      <c r="P2642" s="12" t="s">
        <v>8293</v>
      </c>
      <c r="Q2642" t="s">
        <v>8297</v>
      </c>
      <c r="R2642" s="9">
        <f t="shared" si="128"/>
        <v>41120.882881944446</v>
      </c>
      <c r="S2642" s="9">
        <f t="shared" si="129"/>
        <v>41128.709027777775</v>
      </c>
      <c r="T2642">
        <f t="shared" si="127"/>
        <v>2012</v>
      </c>
    </row>
    <row r="2643" spans="1:20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1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>ROUND(E2643/D2643*100,0)</f>
        <v>109</v>
      </c>
      <c r="O2643">
        <f>IFERROR(ROUND(E2643/L2643,2),0)</f>
        <v>36.33</v>
      </c>
      <c r="P2643" s="12" t="s">
        <v>8266</v>
      </c>
      <c r="Q2643" t="s">
        <v>8268</v>
      </c>
      <c r="R2643" s="9">
        <f t="shared" si="128"/>
        <v>41779.310034722221</v>
      </c>
      <c r="S2643" s="9">
        <f t="shared" si="129"/>
        <v>41805.666666666664</v>
      </c>
      <c r="T2643">
        <f t="shared" si="127"/>
        <v>2014</v>
      </c>
    </row>
    <row r="2644" spans="1:20" ht="43.5" x14ac:dyDescent="0.35">
      <c r="A2644">
        <v>2751</v>
      </c>
      <c r="B2644" s="3" t="s">
        <v>2751</v>
      </c>
      <c r="C2644" s="3" t="s">
        <v>6861</v>
      </c>
      <c r="D2644" s="6">
        <v>3274</v>
      </c>
      <c r="E2644" s="8">
        <v>0</v>
      </c>
      <c r="F2644" t="s">
        <v>8220</v>
      </c>
      <c r="G2644" t="s">
        <v>8223</v>
      </c>
      <c r="H2644" t="s">
        <v>8245</v>
      </c>
      <c r="I2644" s="11">
        <v>1403039842</v>
      </c>
      <c r="J2644">
        <v>1397855842</v>
      </c>
      <c r="K2644" t="b">
        <v>0</v>
      </c>
      <c r="L2644">
        <v>0</v>
      </c>
      <c r="M2644" t="b">
        <v>0</v>
      </c>
      <c r="N2644">
        <f>ROUND(E2644/D2644*100,0)</f>
        <v>0</v>
      </c>
      <c r="O2644">
        <f>IFERROR(ROUND(E2644/L2644,2),0)</f>
        <v>0</v>
      </c>
      <c r="P2644" s="12" t="s">
        <v>8280</v>
      </c>
      <c r="Q2644" t="s">
        <v>8321</v>
      </c>
      <c r="R2644" s="9">
        <f t="shared" si="128"/>
        <v>41747.887060185189</v>
      </c>
      <c r="S2644" s="9">
        <f t="shared" si="129"/>
        <v>41807.887060185189</v>
      </c>
      <c r="T2644">
        <f t="shared" ref="T2644:T2707" si="130">YEAR(R2644)</f>
        <v>2014</v>
      </c>
    </row>
    <row r="2645" spans="1:20" ht="29" x14ac:dyDescent="0.35">
      <c r="A2645">
        <v>3638</v>
      </c>
      <c r="B2645" s="3" t="s">
        <v>3636</v>
      </c>
      <c r="C2645" s="3" t="s">
        <v>7748</v>
      </c>
      <c r="D2645" s="6">
        <v>3300</v>
      </c>
      <c r="E2645" s="8">
        <v>216</v>
      </c>
      <c r="F2645" t="s">
        <v>8220</v>
      </c>
      <c r="G2645" t="s">
        <v>8228</v>
      </c>
      <c r="H2645" t="s">
        <v>8250</v>
      </c>
      <c r="I2645" s="11">
        <v>1429456132</v>
      </c>
      <c r="J2645">
        <v>1424275732</v>
      </c>
      <c r="K2645" t="b">
        <v>0</v>
      </c>
      <c r="L2645">
        <v>2</v>
      </c>
      <c r="M2645" t="b">
        <v>0</v>
      </c>
      <c r="N2645">
        <f>ROUND(E2645/D2645*100,0)</f>
        <v>7</v>
      </c>
      <c r="O2645">
        <f>IFERROR(ROUND(E2645/L2645,2),0)</f>
        <v>108</v>
      </c>
      <c r="P2645" s="12" t="s">
        <v>8266</v>
      </c>
      <c r="Q2645" t="s">
        <v>8269</v>
      </c>
      <c r="R2645" s="9">
        <f t="shared" si="128"/>
        <v>42053.672824074078</v>
      </c>
      <c r="S2645" s="9">
        <f t="shared" si="129"/>
        <v>42113.631157407406</v>
      </c>
      <c r="T2645">
        <f t="shared" si="130"/>
        <v>2015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>ROUND(E2646/D2646*100,0)</f>
        <v>108</v>
      </c>
      <c r="O2646">
        <f>IFERROR(ROUND(E2646/L2646,2),0)</f>
        <v>33.75</v>
      </c>
      <c r="P2646" s="12" t="s">
        <v>8266</v>
      </c>
      <c r="Q2646" t="s">
        <v>8268</v>
      </c>
      <c r="R2646" s="9">
        <f t="shared" si="128"/>
        <v>42788.565208333333</v>
      </c>
      <c r="S2646" s="9">
        <f t="shared" si="129"/>
        <v>42818.523541666669</v>
      </c>
      <c r="T2646">
        <f t="shared" si="130"/>
        <v>2017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>ROUND(E2647/D2647*100,0)</f>
        <v>108</v>
      </c>
      <c r="O2647">
        <f>IFERROR(ROUND(E2647/L2647,2),0)</f>
        <v>33.75</v>
      </c>
      <c r="P2647" s="12" t="s">
        <v>8266</v>
      </c>
      <c r="Q2647" t="s">
        <v>8268</v>
      </c>
      <c r="R2647" s="9">
        <f t="shared" si="128"/>
        <v>41990.585486111115</v>
      </c>
      <c r="S2647" s="9">
        <f t="shared" si="129"/>
        <v>42035.585486111115</v>
      </c>
      <c r="T2647">
        <f t="shared" si="130"/>
        <v>2014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>ROUND(E2648/D2648*100,0)</f>
        <v>107</v>
      </c>
      <c r="O2648">
        <f>IFERROR(ROUND(E2648/L2648,2),0)</f>
        <v>35.799999999999997</v>
      </c>
      <c r="P2648" s="12" t="s">
        <v>8266</v>
      </c>
      <c r="Q2648" t="s">
        <v>8268</v>
      </c>
      <c r="R2648" s="9">
        <f t="shared" si="128"/>
        <v>41914.100289351853</v>
      </c>
      <c r="S2648" s="9">
        <f t="shared" si="129"/>
        <v>41928.165972222225</v>
      </c>
      <c r="T2648">
        <f t="shared" si="130"/>
        <v>2014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>ROUND(E2649/D2649*100,0)</f>
        <v>106</v>
      </c>
      <c r="O2649">
        <f>IFERROR(ROUND(E2649/L2649,2),0)</f>
        <v>58.9</v>
      </c>
      <c r="P2649" s="12" t="s">
        <v>8266</v>
      </c>
      <c r="Q2649" t="s">
        <v>8268</v>
      </c>
      <c r="R2649" s="9">
        <f t="shared" si="128"/>
        <v>41927.848900462966</v>
      </c>
      <c r="S2649" s="9">
        <f t="shared" si="129"/>
        <v>41948.890567129631</v>
      </c>
      <c r="T2649">
        <f t="shared" si="130"/>
        <v>2014</v>
      </c>
    </row>
    <row r="2650" spans="1:20" ht="43.5" x14ac:dyDescent="0.3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 s="11">
        <v>1439136000</v>
      </c>
      <c r="J2650">
        <v>1438188106</v>
      </c>
      <c r="K2650" t="b">
        <v>0</v>
      </c>
      <c r="L2650">
        <v>7</v>
      </c>
      <c r="M2650" t="b">
        <v>1</v>
      </c>
      <c r="N2650">
        <f>ROUND(E2650/D2650*100,0)</f>
        <v>106</v>
      </c>
      <c r="O2650">
        <f>IFERROR(ROUND(E2650/L2650,2),0)</f>
        <v>75.709999999999994</v>
      </c>
      <c r="P2650" s="12" t="s">
        <v>8266</v>
      </c>
      <c r="Q2650" t="s">
        <v>8268</v>
      </c>
      <c r="R2650" s="9">
        <f t="shared" si="128"/>
        <v>42214.6956712963</v>
      </c>
      <c r="S2650" s="9">
        <f t="shared" si="129"/>
        <v>42225.666666666672</v>
      </c>
      <c r="T2650">
        <f t="shared" si="130"/>
        <v>2015</v>
      </c>
    </row>
    <row r="2651" spans="1:20" ht="43.5" x14ac:dyDescent="0.35">
      <c r="A2651">
        <v>420</v>
      </c>
      <c r="B2651" s="3" t="s">
        <v>421</v>
      </c>
      <c r="C2651" s="3" t="s">
        <v>4530</v>
      </c>
      <c r="D2651" s="6">
        <v>3300</v>
      </c>
      <c r="E2651" s="8">
        <v>14.5</v>
      </c>
      <c r="F2651" t="s">
        <v>8220</v>
      </c>
      <c r="G2651" t="s">
        <v>8223</v>
      </c>
      <c r="H2651" t="s">
        <v>8245</v>
      </c>
      <c r="I2651" s="11">
        <v>1394772031</v>
      </c>
      <c r="J2651">
        <v>1392183631</v>
      </c>
      <c r="K2651" t="b">
        <v>0</v>
      </c>
      <c r="L2651">
        <v>3</v>
      </c>
      <c r="M2651" t="b">
        <v>0</v>
      </c>
      <c r="N2651">
        <f>ROUND(E2651/D2651*100,0)</f>
        <v>0</v>
      </c>
      <c r="O2651">
        <f>IFERROR(ROUND(E2651/L2651,2),0)</f>
        <v>4.83</v>
      </c>
      <c r="P2651" s="12" t="s">
        <v>8290</v>
      </c>
      <c r="Q2651" t="s">
        <v>8304</v>
      </c>
      <c r="R2651" s="9">
        <f t="shared" si="128"/>
        <v>41682.23646990741</v>
      </c>
      <c r="S2651" s="9">
        <f t="shared" si="129"/>
        <v>41712.194803240738</v>
      </c>
      <c r="T2651">
        <f t="shared" si="130"/>
        <v>2014</v>
      </c>
    </row>
    <row r="2652" spans="1:20" ht="43.5" x14ac:dyDescent="0.35">
      <c r="A2652">
        <v>474</v>
      </c>
      <c r="B2652" s="3" t="s">
        <v>475</v>
      </c>
      <c r="C2652" s="3" t="s">
        <v>4584</v>
      </c>
      <c r="D2652" s="6">
        <v>3300</v>
      </c>
      <c r="E2652" s="8">
        <v>1</v>
      </c>
      <c r="F2652" t="s">
        <v>8220</v>
      </c>
      <c r="G2652" t="s">
        <v>8223</v>
      </c>
      <c r="H2652" t="s">
        <v>8245</v>
      </c>
      <c r="I2652" s="11">
        <v>1487318029</v>
      </c>
      <c r="J2652">
        <v>1484726029</v>
      </c>
      <c r="K2652" t="b">
        <v>0</v>
      </c>
      <c r="L2652">
        <v>1</v>
      </c>
      <c r="M2652" t="b">
        <v>0</v>
      </c>
      <c r="N2652">
        <f>ROUND(E2652/D2652*100,0)</f>
        <v>0</v>
      </c>
      <c r="O2652">
        <f>IFERROR(ROUND(E2652/L2652,2),0)</f>
        <v>1</v>
      </c>
      <c r="P2652" s="12" t="s">
        <v>8290</v>
      </c>
      <c r="Q2652" t="s">
        <v>8304</v>
      </c>
      <c r="R2652" s="9">
        <f t="shared" si="128"/>
        <v>42753.329039351855</v>
      </c>
      <c r="S2652" s="9">
        <f t="shared" si="129"/>
        <v>42783.329039351855</v>
      </c>
      <c r="T2652">
        <f t="shared" si="130"/>
        <v>2017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>ROUND(E2653/D2653*100,0)</f>
        <v>105</v>
      </c>
      <c r="O2653">
        <f>IFERROR(ROUND(E2653/L2653,2),0)</f>
        <v>21.1</v>
      </c>
      <c r="P2653" s="12" t="s">
        <v>8266</v>
      </c>
      <c r="Q2653" t="s">
        <v>8268</v>
      </c>
      <c r="R2653" s="9">
        <f t="shared" si="128"/>
        <v>42555.671944444446</v>
      </c>
      <c r="S2653" s="9">
        <f t="shared" si="129"/>
        <v>42583.791666666672</v>
      </c>
      <c r="T2653">
        <f t="shared" si="130"/>
        <v>2016</v>
      </c>
    </row>
    <row r="2654" spans="1:20" ht="43.5" x14ac:dyDescent="0.35">
      <c r="A2654">
        <v>916</v>
      </c>
      <c r="B2654" s="3" t="s">
        <v>917</v>
      </c>
      <c r="C2654" s="3" t="s">
        <v>5026</v>
      </c>
      <c r="D2654" s="6">
        <v>3300</v>
      </c>
      <c r="E2654" s="8">
        <v>0</v>
      </c>
      <c r="F2654" t="s">
        <v>8220</v>
      </c>
      <c r="G2654" t="s">
        <v>8223</v>
      </c>
      <c r="H2654" t="s">
        <v>8245</v>
      </c>
      <c r="I2654" s="11">
        <v>1287723600</v>
      </c>
      <c r="J2654">
        <v>1284409734</v>
      </c>
      <c r="K2654" t="b">
        <v>0</v>
      </c>
      <c r="L2654">
        <v>0</v>
      </c>
      <c r="M2654" t="b">
        <v>0</v>
      </c>
      <c r="N2654">
        <f>ROUND(E2654/D2654*100,0)</f>
        <v>0</v>
      </c>
      <c r="O2654">
        <f>IFERROR(ROUND(E2654/L2654,2),0)</f>
        <v>0</v>
      </c>
      <c r="P2654" s="12" t="s">
        <v>8293</v>
      </c>
      <c r="Q2654" t="s">
        <v>8315</v>
      </c>
      <c r="R2654" s="9">
        <f t="shared" si="128"/>
        <v>40434.853402777779</v>
      </c>
      <c r="S2654" s="9">
        <f t="shared" si="129"/>
        <v>40473.208333333336</v>
      </c>
      <c r="T2654">
        <f t="shared" si="130"/>
        <v>2010</v>
      </c>
    </row>
    <row r="2655" spans="1:20" ht="58" x14ac:dyDescent="0.3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 s="11">
        <v>1412706375</v>
      </c>
      <c r="J2655">
        <v>1410114375</v>
      </c>
      <c r="K2655" t="b">
        <v>1</v>
      </c>
      <c r="L2655">
        <v>18</v>
      </c>
      <c r="M2655" t="b">
        <v>1</v>
      </c>
      <c r="N2655">
        <f>ROUND(E2655/D2655*100,0)</f>
        <v>175</v>
      </c>
      <c r="O2655">
        <f>IFERROR(ROUND(E2655/L2655,2),0)</f>
        <v>29.17</v>
      </c>
      <c r="P2655" s="12" t="s">
        <v>8266</v>
      </c>
      <c r="Q2655" t="s">
        <v>8268</v>
      </c>
      <c r="R2655" s="9">
        <f t="shared" si="128"/>
        <v>41889.768229166664</v>
      </c>
      <c r="S2655" s="9">
        <f t="shared" si="129"/>
        <v>41919.768229166664</v>
      </c>
      <c r="T2655">
        <f t="shared" si="130"/>
        <v>2014</v>
      </c>
    </row>
    <row r="2656" spans="1:20" ht="43.5" x14ac:dyDescent="0.3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 s="11">
        <v>1455555083</v>
      </c>
      <c r="J2656">
        <v>1454691083</v>
      </c>
      <c r="K2656" t="b">
        <v>0</v>
      </c>
      <c r="L2656">
        <v>35</v>
      </c>
      <c r="M2656" t="b">
        <v>1</v>
      </c>
      <c r="N2656">
        <f>ROUND(E2656/D2656*100,0)</f>
        <v>105</v>
      </c>
      <c r="O2656">
        <f>IFERROR(ROUND(E2656/L2656,2),0)</f>
        <v>15</v>
      </c>
      <c r="P2656" s="12" t="s">
        <v>8290</v>
      </c>
      <c r="Q2656" t="s">
        <v>8298</v>
      </c>
      <c r="R2656" s="9">
        <f t="shared" si="128"/>
        <v>42405.702349537038</v>
      </c>
      <c r="S2656" s="9">
        <f t="shared" si="129"/>
        <v>42415.702349537038</v>
      </c>
      <c r="T2656">
        <f t="shared" si="130"/>
        <v>2016</v>
      </c>
    </row>
    <row r="2657" spans="1:20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1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>ROUND(E2657/D2657*100,0)</f>
        <v>105</v>
      </c>
      <c r="O2657">
        <f>IFERROR(ROUND(E2657/L2657,2),0)</f>
        <v>75</v>
      </c>
      <c r="P2657" s="12" t="s">
        <v>8266</v>
      </c>
      <c r="Q2657" t="s">
        <v>8269</v>
      </c>
      <c r="R2657" s="9">
        <f t="shared" si="128"/>
        <v>42458.127175925925</v>
      </c>
      <c r="S2657" s="9">
        <f t="shared" si="129"/>
        <v>42489.165972222225</v>
      </c>
      <c r="T2657">
        <f t="shared" si="130"/>
        <v>2016</v>
      </c>
    </row>
    <row r="2658" spans="1:20" ht="43.5" x14ac:dyDescent="0.35">
      <c r="A2658">
        <v>181</v>
      </c>
      <c r="B2658" s="3" t="s">
        <v>183</v>
      </c>
      <c r="C2658" s="3" t="s">
        <v>4291</v>
      </c>
      <c r="D2658" s="6">
        <v>3423</v>
      </c>
      <c r="E2658" s="8">
        <v>722</v>
      </c>
      <c r="F2658" t="s">
        <v>8220</v>
      </c>
      <c r="G2658" t="s">
        <v>8224</v>
      </c>
      <c r="H2658" t="s">
        <v>8246</v>
      </c>
      <c r="I2658" s="11">
        <v>1434995295</v>
      </c>
      <c r="J2658">
        <v>1432403295</v>
      </c>
      <c r="K2658" t="b">
        <v>0</v>
      </c>
      <c r="L2658">
        <v>4</v>
      </c>
      <c r="M2658" t="b">
        <v>0</v>
      </c>
      <c r="N2658">
        <f>ROUND(E2658/D2658*100,0)</f>
        <v>21</v>
      </c>
      <c r="O2658">
        <f>IFERROR(ROUND(E2658/L2658,2),0)</f>
        <v>180.5</v>
      </c>
      <c r="P2658" s="12" t="s">
        <v>8290</v>
      </c>
      <c r="Q2658" t="s">
        <v>8292</v>
      </c>
      <c r="R2658" s="9">
        <f t="shared" si="128"/>
        <v>42147.741840277777</v>
      </c>
      <c r="S2658" s="9">
        <f t="shared" si="129"/>
        <v>42177.741840277777</v>
      </c>
      <c r="T2658">
        <f t="shared" si="130"/>
        <v>2015</v>
      </c>
    </row>
    <row r="2659" spans="1:20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1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>ROUND(E2659/D2659*100,0)</f>
        <v>104</v>
      </c>
      <c r="O2659">
        <f>IFERROR(ROUND(E2659/L2659,2),0)</f>
        <v>32.5</v>
      </c>
      <c r="P2659" s="12" t="s">
        <v>8293</v>
      </c>
      <c r="Q2659" t="s">
        <v>8297</v>
      </c>
      <c r="R2659" s="9">
        <f t="shared" si="128"/>
        <v>42504.801388888889</v>
      </c>
      <c r="S2659" s="9">
        <f t="shared" si="129"/>
        <v>42564.801388888889</v>
      </c>
      <c r="T2659">
        <f t="shared" si="130"/>
        <v>2016</v>
      </c>
    </row>
    <row r="2660" spans="1:20" ht="58" x14ac:dyDescent="0.3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 s="11">
        <v>1459439471</v>
      </c>
      <c r="J2660">
        <v>1456851071</v>
      </c>
      <c r="K2660" t="b">
        <v>0</v>
      </c>
      <c r="L2660">
        <v>11</v>
      </c>
      <c r="M2660" t="b">
        <v>1</v>
      </c>
      <c r="N2660">
        <f>ROUND(E2660/D2660*100,0)</f>
        <v>104</v>
      </c>
      <c r="O2660">
        <f>IFERROR(ROUND(E2660/L2660,2),0)</f>
        <v>47.27</v>
      </c>
      <c r="P2660" s="12" t="s">
        <v>8293</v>
      </c>
      <c r="Q2660" t="s">
        <v>8297</v>
      </c>
      <c r="R2660" s="9">
        <f t="shared" si="128"/>
        <v>42430.702210648145</v>
      </c>
      <c r="S2660" s="9">
        <f t="shared" si="129"/>
        <v>42460.660543981481</v>
      </c>
      <c r="T2660">
        <f t="shared" si="130"/>
        <v>2016</v>
      </c>
    </row>
    <row r="2661" spans="1:20" ht="43.5" x14ac:dyDescent="0.3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 s="11">
        <v>1407686340</v>
      </c>
      <c r="J2661">
        <v>1404833442</v>
      </c>
      <c r="K2661" t="b">
        <v>0</v>
      </c>
      <c r="L2661">
        <v>9</v>
      </c>
      <c r="M2661" t="b">
        <v>1</v>
      </c>
      <c r="N2661">
        <f>ROUND(E2661/D2661*100,0)</f>
        <v>104</v>
      </c>
      <c r="O2661">
        <f>IFERROR(ROUND(E2661/L2661,2),0)</f>
        <v>57.78</v>
      </c>
      <c r="P2661" s="12" t="s">
        <v>8266</v>
      </c>
      <c r="Q2661" t="s">
        <v>8268</v>
      </c>
      <c r="R2661" s="9">
        <f t="shared" si="128"/>
        <v>41828.646319444444</v>
      </c>
      <c r="S2661" s="9">
        <f t="shared" si="129"/>
        <v>41861.665972222225</v>
      </c>
      <c r="T2661">
        <f t="shared" si="130"/>
        <v>2014</v>
      </c>
    </row>
    <row r="2662" spans="1:20" ht="43.5" x14ac:dyDescent="0.35">
      <c r="A2662">
        <v>4068</v>
      </c>
      <c r="B2662" s="3" t="s">
        <v>4064</v>
      </c>
      <c r="C2662" s="3" t="s">
        <v>8171</v>
      </c>
      <c r="D2662" s="6">
        <v>3495</v>
      </c>
      <c r="E2662" s="8">
        <v>34.950000000000003</v>
      </c>
      <c r="F2662" t="s">
        <v>8220</v>
      </c>
      <c r="G2662" t="s">
        <v>8223</v>
      </c>
      <c r="H2662" t="s">
        <v>8245</v>
      </c>
      <c r="I2662" s="11">
        <v>1484348700</v>
      </c>
      <c r="J2662">
        <v>1481756855</v>
      </c>
      <c r="K2662" t="b">
        <v>0</v>
      </c>
      <c r="L2662">
        <v>1</v>
      </c>
      <c r="M2662" t="b">
        <v>0</v>
      </c>
      <c r="N2662">
        <f>ROUND(E2662/D2662*100,0)</f>
        <v>1</v>
      </c>
      <c r="O2662">
        <f>IFERROR(ROUND(E2662/L2662,2),0)</f>
        <v>34.950000000000003</v>
      </c>
      <c r="P2662" s="12" t="s">
        <v>8266</v>
      </c>
      <c r="Q2662" t="s">
        <v>8268</v>
      </c>
      <c r="R2662" s="9">
        <f t="shared" si="128"/>
        <v>42718.963599537034</v>
      </c>
      <c r="S2662" s="9">
        <f t="shared" si="129"/>
        <v>42748.961805555555</v>
      </c>
      <c r="T2662">
        <f t="shared" si="130"/>
        <v>2016</v>
      </c>
    </row>
    <row r="2663" spans="1:20" ht="58" x14ac:dyDescent="0.35">
      <c r="A2663">
        <v>3195</v>
      </c>
      <c r="B2663" s="3" t="s">
        <v>3195</v>
      </c>
      <c r="C2663" s="3" t="s">
        <v>7305</v>
      </c>
      <c r="D2663" s="6">
        <v>3500</v>
      </c>
      <c r="E2663" s="8">
        <v>2070</v>
      </c>
      <c r="F2663" t="s">
        <v>8220</v>
      </c>
      <c r="G2663" t="s">
        <v>8223</v>
      </c>
      <c r="H2663" t="s">
        <v>8245</v>
      </c>
      <c r="I2663" s="11">
        <v>1423750542</v>
      </c>
      <c r="J2663">
        <v>1421158542</v>
      </c>
      <c r="K2663" t="b">
        <v>0</v>
      </c>
      <c r="L2663">
        <v>39</v>
      </c>
      <c r="M2663" t="b">
        <v>0</v>
      </c>
      <c r="N2663">
        <f>ROUND(E2663/D2663*100,0)</f>
        <v>59</v>
      </c>
      <c r="O2663">
        <f>IFERROR(ROUND(E2663/L2663,2),0)</f>
        <v>53.08</v>
      </c>
      <c r="P2663" s="12" t="s">
        <v>8266</v>
      </c>
      <c r="Q2663" t="s">
        <v>8269</v>
      </c>
      <c r="R2663" s="9">
        <f t="shared" si="128"/>
        <v>42017.594236111108</v>
      </c>
      <c r="S2663" s="9">
        <f t="shared" si="129"/>
        <v>42047.594236111108</v>
      </c>
      <c r="T2663">
        <f t="shared" si="130"/>
        <v>2015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>ROUND(E2664/D2664*100,0)</f>
        <v>104</v>
      </c>
      <c r="O2664">
        <f>IFERROR(ROUND(E2664/L2664,2),0)</f>
        <v>34.6</v>
      </c>
      <c r="P2664" s="12" t="s">
        <v>8293</v>
      </c>
      <c r="Q2664" t="s">
        <v>8297</v>
      </c>
      <c r="R2664" s="9">
        <f t="shared" si="128"/>
        <v>40122.751620370371</v>
      </c>
      <c r="S2664" s="9">
        <f t="shared" si="129"/>
        <v>40178.98541666667</v>
      </c>
      <c r="T2664">
        <f t="shared" si="130"/>
        <v>2009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>ROUND(E2665/D2665*100,0)</f>
        <v>103</v>
      </c>
      <c r="O2665">
        <f>IFERROR(ROUND(E2665/L2665,2),0)</f>
        <v>51.6</v>
      </c>
      <c r="P2665" s="12" t="s">
        <v>8293</v>
      </c>
      <c r="Q2665" t="s">
        <v>8294</v>
      </c>
      <c r="R2665" s="9">
        <f t="shared" si="128"/>
        <v>40542.839282407411</v>
      </c>
      <c r="S2665" s="9">
        <f t="shared" si="129"/>
        <v>40559.07708333333</v>
      </c>
      <c r="T2665">
        <f t="shared" si="130"/>
        <v>2010</v>
      </c>
    </row>
    <row r="2666" spans="1:20" ht="43.5" x14ac:dyDescent="0.35">
      <c r="A2666">
        <v>1802</v>
      </c>
      <c r="B2666" s="3" t="s">
        <v>1803</v>
      </c>
      <c r="C2666" s="3" t="s">
        <v>5912</v>
      </c>
      <c r="D2666" s="6">
        <v>3500</v>
      </c>
      <c r="E2666" s="8">
        <v>1697</v>
      </c>
      <c r="F2666" t="s">
        <v>8220</v>
      </c>
      <c r="G2666" t="s">
        <v>8235</v>
      </c>
      <c r="H2666" t="s">
        <v>8248</v>
      </c>
      <c r="I2666" s="11">
        <v>1435442340</v>
      </c>
      <c r="J2666">
        <v>1433416830</v>
      </c>
      <c r="K2666" t="b">
        <v>1</v>
      </c>
      <c r="L2666">
        <v>18</v>
      </c>
      <c r="M2666" t="b">
        <v>0</v>
      </c>
      <c r="N2666">
        <f>ROUND(E2666/D2666*100,0)</f>
        <v>48</v>
      </c>
      <c r="O2666">
        <f>IFERROR(ROUND(E2666/L2666,2),0)</f>
        <v>94.28</v>
      </c>
      <c r="P2666" s="12" t="s">
        <v>8282</v>
      </c>
      <c r="Q2666" t="s">
        <v>8283</v>
      </c>
      <c r="R2666" s="9">
        <f t="shared" si="128"/>
        <v>42159.47256944445</v>
      </c>
      <c r="S2666" s="9">
        <f t="shared" si="129"/>
        <v>42182.915972222225</v>
      </c>
      <c r="T2666">
        <f t="shared" si="130"/>
        <v>2015</v>
      </c>
    </row>
    <row r="2667" spans="1:20" ht="43.5" x14ac:dyDescent="0.35">
      <c r="A2667">
        <v>196</v>
      </c>
      <c r="B2667" s="3" t="s">
        <v>198</v>
      </c>
      <c r="C2667" s="3" t="s">
        <v>4306</v>
      </c>
      <c r="D2667" s="6">
        <v>3500</v>
      </c>
      <c r="E2667" s="8">
        <v>1465</v>
      </c>
      <c r="F2667" t="s">
        <v>8220</v>
      </c>
      <c r="G2667" t="s">
        <v>8224</v>
      </c>
      <c r="H2667" t="s">
        <v>8246</v>
      </c>
      <c r="I2667" s="11">
        <v>1444510800</v>
      </c>
      <c r="J2667">
        <v>1442062898</v>
      </c>
      <c r="K2667" t="b">
        <v>0</v>
      </c>
      <c r="L2667">
        <v>19</v>
      </c>
      <c r="M2667" t="b">
        <v>0</v>
      </c>
      <c r="N2667">
        <f>ROUND(E2667/D2667*100,0)</f>
        <v>42</v>
      </c>
      <c r="O2667">
        <f>IFERROR(ROUND(E2667/L2667,2),0)</f>
        <v>77.11</v>
      </c>
      <c r="P2667" s="12" t="s">
        <v>8290</v>
      </c>
      <c r="Q2667" t="s">
        <v>8292</v>
      </c>
      <c r="R2667" s="9">
        <f t="shared" si="128"/>
        <v>42259.542800925927</v>
      </c>
      <c r="S2667" s="9">
        <f t="shared" si="129"/>
        <v>42287.875</v>
      </c>
      <c r="T2667">
        <f t="shared" si="130"/>
        <v>2015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>ROUND(E2668/D2668*100,0)</f>
        <v>5</v>
      </c>
      <c r="O2668">
        <f>IFERROR(ROUND(E2668/L2668,2),0)</f>
        <v>84.33</v>
      </c>
      <c r="P2668" s="12" t="s">
        <v>8280</v>
      </c>
      <c r="Q2668" t="s">
        <v>8314</v>
      </c>
      <c r="R2668" s="9">
        <f t="shared" si="128"/>
        <v>42017.927418981482</v>
      </c>
      <c r="S2668" s="9">
        <f t="shared" si="129"/>
        <v>42052.927418981482</v>
      </c>
      <c r="T2668">
        <f t="shared" si="130"/>
        <v>2015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>ROUND(E2669/D2669*100,0)</f>
        <v>202</v>
      </c>
      <c r="O2669">
        <f>IFERROR(ROUND(E2669/L2669,2),0)</f>
        <v>29.71</v>
      </c>
      <c r="P2669" s="12" t="s">
        <v>8266</v>
      </c>
      <c r="Q2669" t="s">
        <v>8268</v>
      </c>
      <c r="R2669" s="9">
        <f t="shared" si="128"/>
        <v>42179.898472222223</v>
      </c>
      <c r="S2669" s="9">
        <f t="shared" si="129"/>
        <v>42195.75</v>
      </c>
      <c r="T2669">
        <f t="shared" si="130"/>
        <v>2015</v>
      </c>
    </row>
    <row r="2670" spans="1:20" ht="43.5" x14ac:dyDescent="0.3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 s="11">
        <v>1435352400</v>
      </c>
      <c r="J2670">
        <v>1431718575</v>
      </c>
      <c r="K2670" t="b">
        <v>0</v>
      </c>
      <c r="L2670">
        <v>22</v>
      </c>
      <c r="M2670" t="b">
        <v>1</v>
      </c>
      <c r="N2670">
        <f>ROUND(E2670/D2670*100,0)</f>
        <v>144</v>
      </c>
      <c r="O2670">
        <f>IFERROR(ROUND(E2670/L2670,2),0)</f>
        <v>22.91</v>
      </c>
      <c r="P2670" s="12" t="s">
        <v>8266</v>
      </c>
      <c r="Q2670" t="s">
        <v>8268</v>
      </c>
      <c r="R2670" s="9">
        <f t="shared" si="128"/>
        <v>42139.816840277781</v>
      </c>
      <c r="S2670" s="9">
        <f t="shared" si="129"/>
        <v>42181.875</v>
      </c>
      <c r="T2670">
        <f t="shared" si="130"/>
        <v>2015</v>
      </c>
    </row>
    <row r="2671" spans="1:20" ht="29" x14ac:dyDescent="0.35">
      <c r="A2671">
        <v>3635</v>
      </c>
      <c r="B2671" s="3" t="s">
        <v>3633</v>
      </c>
      <c r="C2671" s="3" t="s">
        <v>7745</v>
      </c>
      <c r="D2671" s="6">
        <v>3500</v>
      </c>
      <c r="E2671" s="8">
        <v>1276</v>
      </c>
      <c r="F2671" t="s">
        <v>8220</v>
      </c>
      <c r="G2671" t="s">
        <v>8223</v>
      </c>
      <c r="H2671" t="s">
        <v>8245</v>
      </c>
      <c r="I2671" s="11">
        <v>1461186676</v>
      </c>
      <c r="J2671">
        <v>1458594676</v>
      </c>
      <c r="K2671" t="b">
        <v>0</v>
      </c>
      <c r="L2671">
        <v>10</v>
      </c>
      <c r="M2671" t="b">
        <v>0</v>
      </c>
      <c r="N2671">
        <f>ROUND(E2671/D2671*100,0)</f>
        <v>36</v>
      </c>
      <c r="O2671">
        <f>IFERROR(ROUND(E2671/L2671,2),0)</f>
        <v>127.6</v>
      </c>
      <c r="P2671" s="12" t="s">
        <v>8266</v>
      </c>
      <c r="Q2671" t="s">
        <v>8269</v>
      </c>
      <c r="R2671" s="9">
        <f t="shared" si="128"/>
        <v>42450.88282407407</v>
      </c>
      <c r="S2671" s="9">
        <f t="shared" si="129"/>
        <v>42480.88282407407</v>
      </c>
      <c r="T2671">
        <f t="shared" si="130"/>
        <v>2016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>ROUND(E2672/D2672*100,0)</f>
        <v>101</v>
      </c>
      <c r="O2672">
        <f>IFERROR(ROUND(E2672/L2672,2),0)</f>
        <v>25.16</v>
      </c>
      <c r="P2672" s="12" t="s">
        <v>8266</v>
      </c>
      <c r="Q2672" t="s">
        <v>8268</v>
      </c>
      <c r="R2672" s="9">
        <f t="shared" si="128"/>
        <v>42535.049849537041</v>
      </c>
      <c r="S2672" s="9">
        <f t="shared" si="129"/>
        <v>42556.049849537041</v>
      </c>
      <c r="T2672">
        <f t="shared" si="130"/>
        <v>2016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>ROUND(E2673/D2673*100,0)</f>
        <v>1</v>
      </c>
      <c r="O2673">
        <f>IFERROR(ROUND(E2673/L2673,2),0)</f>
        <v>167.67</v>
      </c>
      <c r="P2673" s="12" t="s">
        <v>8277</v>
      </c>
      <c r="Q2673" t="s">
        <v>8279</v>
      </c>
      <c r="R2673" s="9">
        <f t="shared" si="128"/>
        <v>42705.690347222218</v>
      </c>
      <c r="S2673" s="9">
        <f t="shared" si="129"/>
        <v>42734.958333333328</v>
      </c>
      <c r="T2673">
        <f t="shared" si="130"/>
        <v>2016</v>
      </c>
    </row>
    <row r="2674" spans="1:20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>ROUND(E2674/D2674*100,0)</f>
        <v>100</v>
      </c>
      <c r="O2674">
        <f>IFERROR(ROUND(E2674/L2674,2),0)</f>
        <v>31.38</v>
      </c>
      <c r="P2674" s="12" t="s">
        <v>8290</v>
      </c>
      <c r="Q2674" t="s">
        <v>8308</v>
      </c>
      <c r="R2674" s="9">
        <f t="shared" si="128"/>
        <v>40706.297442129631</v>
      </c>
      <c r="S2674" s="9">
        <f t="shared" si="129"/>
        <v>40736.297442129631</v>
      </c>
      <c r="T2674">
        <f t="shared" si="130"/>
        <v>2011</v>
      </c>
    </row>
    <row r="2675" spans="1:20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>ROUND(E2675/D2675*100,0)</f>
        <v>100</v>
      </c>
      <c r="O2675">
        <f>IFERROR(ROUND(E2675/L2675,2),0)</f>
        <v>62.63</v>
      </c>
      <c r="P2675" s="12" t="s">
        <v>8266</v>
      </c>
      <c r="Q2675" t="s">
        <v>8268</v>
      </c>
      <c r="R2675" s="9">
        <f t="shared" si="128"/>
        <v>42593.865405092598</v>
      </c>
      <c r="S2675" s="9">
        <f t="shared" si="129"/>
        <v>42613.865405092598</v>
      </c>
      <c r="T2675">
        <f t="shared" si="130"/>
        <v>2016</v>
      </c>
    </row>
    <row r="2676" spans="1:20" ht="43.5" x14ac:dyDescent="0.3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 s="11">
        <v>1299243427</v>
      </c>
      <c r="J2676">
        <v>1296651427</v>
      </c>
      <c r="K2676" t="b">
        <v>0</v>
      </c>
      <c r="L2676">
        <v>20</v>
      </c>
      <c r="M2676" t="b">
        <v>1</v>
      </c>
      <c r="N2676">
        <f>ROUND(E2676/D2676*100,0)</f>
        <v>143</v>
      </c>
      <c r="O2676">
        <f>IFERROR(ROUND(E2676/L2676,2),0)</f>
        <v>25</v>
      </c>
      <c r="P2676" s="12" t="s">
        <v>8293</v>
      </c>
      <c r="Q2676" t="s">
        <v>8297</v>
      </c>
      <c r="R2676" s="9">
        <f t="shared" si="128"/>
        <v>40576.539664351854</v>
      </c>
      <c r="S2676" s="9">
        <f t="shared" si="129"/>
        <v>40606.539664351854</v>
      </c>
      <c r="T2676">
        <f t="shared" si="130"/>
        <v>2011</v>
      </c>
    </row>
    <row r="2677" spans="1:20" ht="43.5" x14ac:dyDescent="0.3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 s="11">
        <v>1305483086</v>
      </c>
      <c r="J2677">
        <v>1302891086</v>
      </c>
      <c r="K2677" t="b">
        <v>0</v>
      </c>
      <c r="L2677">
        <v>7</v>
      </c>
      <c r="M2677" t="b">
        <v>1</v>
      </c>
      <c r="N2677">
        <f>ROUND(E2677/D2677*100,0)</f>
        <v>100</v>
      </c>
      <c r="O2677">
        <f>IFERROR(ROUND(E2677/L2677,2),0)</f>
        <v>71.430000000000007</v>
      </c>
      <c r="P2677" s="12" t="s">
        <v>8290</v>
      </c>
      <c r="Q2677" t="s">
        <v>8308</v>
      </c>
      <c r="R2677" s="9">
        <f t="shared" si="128"/>
        <v>40648.757939814815</v>
      </c>
      <c r="S2677" s="9">
        <f t="shared" si="129"/>
        <v>40678.757939814815</v>
      </c>
      <c r="T2677">
        <f t="shared" si="130"/>
        <v>2011</v>
      </c>
    </row>
    <row r="2678" spans="1:20" ht="43.5" x14ac:dyDescent="0.3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 s="11">
        <v>1436738772</v>
      </c>
      <c r="J2678">
        <v>1435874772</v>
      </c>
      <c r="K2678" t="b">
        <v>0</v>
      </c>
      <c r="L2678">
        <v>1</v>
      </c>
      <c r="M2678" t="b">
        <v>0</v>
      </c>
      <c r="N2678">
        <f>ROUND(E2678/D2678*100,0)</f>
        <v>100</v>
      </c>
      <c r="O2678">
        <f>IFERROR(ROUND(E2678/L2678,2),0)</f>
        <v>500</v>
      </c>
      <c r="P2678" s="12" t="s">
        <v>8290</v>
      </c>
      <c r="Q2678" t="s">
        <v>8302</v>
      </c>
      <c r="R2678" s="9">
        <f t="shared" si="128"/>
        <v>42187.920972222222</v>
      </c>
      <c r="S2678" s="9">
        <f t="shared" si="129"/>
        <v>42197.920972222222</v>
      </c>
      <c r="T2678">
        <f t="shared" si="130"/>
        <v>2015</v>
      </c>
    </row>
    <row r="2679" spans="1:20" ht="58" x14ac:dyDescent="0.3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 s="11">
        <v>1431982727</v>
      </c>
      <c r="J2679">
        <v>1428094727</v>
      </c>
      <c r="K2679" t="b">
        <v>0</v>
      </c>
      <c r="L2679">
        <v>6</v>
      </c>
      <c r="M2679" t="b">
        <v>1</v>
      </c>
      <c r="N2679">
        <f>ROUND(E2679/D2679*100,0)</f>
        <v>100</v>
      </c>
      <c r="O2679">
        <f>IFERROR(ROUND(E2679/L2679,2),0)</f>
        <v>83.33</v>
      </c>
      <c r="P2679" s="12" t="s">
        <v>8266</v>
      </c>
      <c r="Q2679" t="s">
        <v>8269</v>
      </c>
      <c r="R2679" s="9">
        <f t="shared" si="128"/>
        <v>42097.874155092592</v>
      </c>
      <c r="S2679" s="9">
        <f t="shared" si="129"/>
        <v>42142.874155092592</v>
      </c>
      <c r="T2679">
        <f t="shared" si="130"/>
        <v>2015</v>
      </c>
    </row>
    <row r="2680" spans="1:20" ht="43.5" x14ac:dyDescent="0.3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 s="11">
        <v>1485885600</v>
      </c>
      <c r="J2680">
        <v>1484682670</v>
      </c>
      <c r="K2680" t="b">
        <v>0</v>
      </c>
      <c r="L2680">
        <v>8</v>
      </c>
      <c r="M2680" t="b">
        <v>1</v>
      </c>
      <c r="N2680">
        <f>ROUND(E2680/D2680*100,0)</f>
        <v>100</v>
      </c>
      <c r="O2680">
        <f>IFERROR(ROUND(E2680/L2680,2),0)</f>
        <v>62.5</v>
      </c>
      <c r="P2680" s="12" t="s">
        <v>8266</v>
      </c>
      <c r="Q2680" t="s">
        <v>8267</v>
      </c>
      <c r="R2680" s="9">
        <f t="shared" si="128"/>
        <v>42752.827199074076</v>
      </c>
      <c r="S2680" s="9">
        <f t="shared" si="129"/>
        <v>42766.75</v>
      </c>
      <c r="T2680">
        <f t="shared" si="130"/>
        <v>2017</v>
      </c>
    </row>
    <row r="2681" spans="1:20" ht="58" x14ac:dyDescent="0.3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 s="11">
        <v>1462565855</v>
      </c>
      <c r="J2681">
        <v>1458245855</v>
      </c>
      <c r="K2681" t="b">
        <v>0</v>
      </c>
      <c r="L2681">
        <v>12</v>
      </c>
      <c r="M2681" t="b">
        <v>1</v>
      </c>
      <c r="N2681">
        <f>ROUND(E2681/D2681*100,0)</f>
        <v>100</v>
      </c>
      <c r="O2681">
        <f>IFERROR(ROUND(E2681/L2681,2),0)</f>
        <v>41.67</v>
      </c>
      <c r="P2681" s="12" t="s">
        <v>8266</v>
      </c>
      <c r="Q2681" t="s">
        <v>8268</v>
      </c>
      <c r="R2681" s="9">
        <f t="shared" si="128"/>
        <v>42446.845543981486</v>
      </c>
      <c r="S2681" s="9">
        <f t="shared" si="129"/>
        <v>42496.845543981486</v>
      </c>
      <c r="T2681">
        <f t="shared" si="130"/>
        <v>2016</v>
      </c>
    </row>
    <row r="2682" spans="1:20" ht="29" x14ac:dyDescent="0.3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1">
        <v>1434894082</v>
      </c>
      <c r="J2682">
        <v>1432302082</v>
      </c>
      <c r="K2682" t="b">
        <v>0</v>
      </c>
      <c r="L2682">
        <v>9</v>
      </c>
      <c r="M2682" t="b">
        <v>1</v>
      </c>
      <c r="N2682">
        <f>ROUND(E2682/D2682*100,0)</f>
        <v>100</v>
      </c>
      <c r="O2682">
        <f>IFERROR(ROUND(E2682/L2682,2),0)</f>
        <v>55.56</v>
      </c>
      <c r="P2682" s="12" t="s">
        <v>8266</v>
      </c>
      <c r="Q2682" t="s">
        <v>8268</v>
      </c>
      <c r="R2682" s="9">
        <f t="shared" si="128"/>
        <v>42146.570393518516</v>
      </c>
      <c r="S2682" s="9">
        <f t="shared" si="129"/>
        <v>42176.570393518516</v>
      </c>
      <c r="T2682">
        <f t="shared" si="130"/>
        <v>2015</v>
      </c>
    </row>
    <row r="2683" spans="1:20" ht="43.5" x14ac:dyDescent="0.3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1">
        <v>1459444656</v>
      </c>
      <c r="J2683">
        <v>1456856256</v>
      </c>
      <c r="K2683" t="b">
        <v>0</v>
      </c>
      <c r="L2683">
        <v>14</v>
      </c>
      <c r="M2683" t="b">
        <v>1</v>
      </c>
      <c r="N2683">
        <f>ROUND(E2683/D2683*100,0)</f>
        <v>100</v>
      </c>
      <c r="O2683">
        <f>IFERROR(ROUND(E2683/L2683,2),0)</f>
        <v>35.71</v>
      </c>
      <c r="P2683" s="12" t="s">
        <v>8266</v>
      </c>
      <c r="Q2683" t="s">
        <v>8268</v>
      </c>
      <c r="R2683" s="9">
        <f t="shared" si="128"/>
        <v>42430.762222222227</v>
      </c>
      <c r="S2683" s="9">
        <f t="shared" si="129"/>
        <v>42460.720555555556</v>
      </c>
      <c r="T2683">
        <f t="shared" si="130"/>
        <v>2016</v>
      </c>
    </row>
    <row r="2684" spans="1:20" ht="43.5" x14ac:dyDescent="0.3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1">
        <v>1454412584</v>
      </c>
      <c r="J2684">
        <v>1452598184</v>
      </c>
      <c r="K2684" t="b">
        <v>0</v>
      </c>
      <c r="L2684">
        <v>17</v>
      </c>
      <c r="M2684" t="b">
        <v>1</v>
      </c>
      <c r="N2684">
        <f>ROUND(E2684/D2684*100,0)</f>
        <v>100</v>
      </c>
      <c r="O2684">
        <f>IFERROR(ROUND(E2684/L2684,2),0)</f>
        <v>29.41</v>
      </c>
      <c r="P2684" s="12" t="s">
        <v>8266</v>
      </c>
      <c r="Q2684" t="s">
        <v>8268</v>
      </c>
      <c r="R2684" s="9">
        <f t="shared" si="128"/>
        <v>42381.478981481487</v>
      </c>
      <c r="S2684" s="9">
        <f t="shared" si="129"/>
        <v>42402.478981481487</v>
      </c>
      <c r="T2684">
        <f t="shared" si="130"/>
        <v>2016</v>
      </c>
    </row>
    <row r="2685" spans="1:20" ht="58" x14ac:dyDescent="0.3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1">
        <v>1439247600</v>
      </c>
      <c r="J2685">
        <v>1434625937</v>
      </c>
      <c r="K2685" t="b">
        <v>0</v>
      </c>
      <c r="L2685">
        <v>3</v>
      </c>
      <c r="M2685" t="b">
        <v>1</v>
      </c>
      <c r="N2685">
        <f>ROUND(E2685/D2685*100,0)</f>
        <v>100</v>
      </c>
      <c r="O2685">
        <f>IFERROR(ROUND(E2685/L2685,2),0)</f>
        <v>166.67</v>
      </c>
      <c r="P2685" s="12" t="s">
        <v>8266</v>
      </c>
      <c r="Q2685" t="s">
        <v>8269</v>
      </c>
      <c r="R2685" s="9">
        <f t="shared" si="128"/>
        <v>42173.466863425929</v>
      </c>
      <c r="S2685" s="9">
        <f t="shared" si="129"/>
        <v>42226.958333333328</v>
      </c>
      <c r="T2685">
        <f t="shared" si="130"/>
        <v>2015</v>
      </c>
    </row>
    <row r="2686" spans="1:20" ht="58" x14ac:dyDescent="0.35">
      <c r="A2686">
        <v>3051</v>
      </c>
      <c r="B2686" s="3" t="s">
        <v>3051</v>
      </c>
      <c r="C2686" s="3" t="s">
        <v>7161</v>
      </c>
      <c r="D2686" s="6">
        <v>3500</v>
      </c>
      <c r="E2686" s="8">
        <v>827</v>
      </c>
      <c r="F2686" t="s">
        <v>8220</v>
      </c>
      <c r="G2686" t="s">
        <v>8224</v>
      </c>
      <c r="H2686" t="s">
        <v>8246</v>
      </c>
      <c r="I2686" s="11">
        <v>1486547945</v>
      </c>
      <c r="J2686">
        <v>1483955945</v>
      </c>
      <c r="K2686" t="b">
        <v>1</v>
      </c>
      <c r="L2686">
        <v>35</v>
      </c>
      <c r="M2686" t="b">
        <v>0</v>
      </c>
      <c r="N2686">
        <f>ROUND(E2686/D2686*100,0)</f>
        <v>24</v>
      </c>
      <c r="O2686">
        <f>IFERROR(ROUND(E2686/L2686,2),0)</f>
        <v>23.63</v>
      </c>
      <c r="P2686" s="12" t="s">
        <v>8266</v>
      </c>
      <c r="Q2686" t="s">
        <v>8267</v>
      </c>
      <c r="R2686" s="9">
        <f t="shared" si="128"/>
        <v>42744.416030092587</v>
      </c>
      <c r="S2686" s="9">
        <f t="shared" si="129"/>
        <v>42774.416030092587</v>
      </c>
      <c r="T2686">
        <f t="shared" si="130"/>
        <v>2017</v>
      </c>
    </row>
    <row r="2687" spans="1:20" ht="58" x14ac:dyDescent="0.35">
      <c r="A2687">
        <v>4057</v>
      </c>
      <c r="B2687" s="3" t="s">
        <v>4053</v>
      </c>
      <c r="C2687" s="3" t="s">
        <v>8161</v>
      </c>
      <c r="D2687" s="6">
        <v>3500</v>
      </c>
      <c r="E2687" s="8">
        <v>775</v>
      </c>
      <c r="F2687" t="s">
        <v>8220</v>
      </c>
      <c r="G2687" t="s">
        <v>8224</v>
      </c>
      <c r="H2687" t="s">
        <v>8246</v>
      </c>
      <c r="I2687" s="11">
        <v>1448492400</v>
      </c>
      <c r="J2687">
        <v>1446506080</v>
      </c>
      <c r="K2687" t="b">
        <v>0</v>
      </c>
      <c r="L2687">
        <v>6</v>
      </c>
      <c r="M2687" t="b">
        <v>0</v>
      </c>
      <c r="N2687">
        <f>ROUND(E2687/D2687*100,0)</f>
        <v>22</v>
      </c>
      <c r="O2687">
        <f>IFERROR(ROUND(E2687/L2687,2),0)</f>
        <v>129.16999999999999</v>
      </c>
      <c r="P2687" s="12" t="s">
        <v>8266</v>
      </c>
      <c r="Q2687" t="s">
        <v>8268</v>
      </c>
      <c r="R2687" s="9">
        <f t="shared" si="128"/>
        <v>42310.968518518523</v>
      </c>
      <c r="S2687" s="9">
        <f t="shared" si="129"/>
        <v>42333.958333333328</v>
      </c>
      <c r="T2687">
        <f t="shared" si="130"/>
        <v>2015</v>
      </c>
    </row>
    <row r="2688" spans="1:20" ht="43.5" x14ac:dyDescent="0.35">
      <c r="A2688">
        <v>4083</v>
      </c>
      <c r="B2688" s="3" t="s">
        <v>4079</v>
      </c>
      <c r="C2688" s="3" t="s">
        <v>8186</v>
      </c>
      <c r="D2688" s="6">
        <v>3500</v>
      </c>
      <c r="E2688" s="8">
        <v>759</v>
      </c>
      <c r="F2688" t="s">
        <v>8220</v>
      </c>
      <c r="G2688" t="s">
        <v>8223</v>
      </c>
      <c r="H2688" t="s">
        <v>8245</v>
      </c>
      <c r="I2688" s="11">
        <v>1452795416</v>
      </c>
      <c r="J2688">
        <v>1450203416</v>
      </c>
      <c r="K2688" t="b">
        <v>0</v>
      </c>
      <c r="L2688">
        <v>6</v>
      </c>
      <c r="M2688" t="b">
        <v>0</v>
      </c>
      <c r="N2688">
        <f>ROUND(E2688/D2688*100,0)</f>
        <v>22</v>
      </c>
      <c r="O2688">
        <f>IFERROR(ROUND(E2688/L2688,2),0)</f>
        <v>126.5</v>
      </c>
      <c r="P2688" s="12" t="s">
        <v>8266</v>
      </c>
      <c r="Q2688" t="s">
        <v>8268</v>
      </c>
      <c r="R2688" s="9">
        <f t="shared" si="128"/>
        <v>42353.761759259258</v>
      </c>
      <c r="S2688" s="9">
        <f t="shared" si="129"/>
        <v>42383.761759259258</v>
      </c>
      <c r="T2688">
        <f t="shared" si="130"/>
        <v>2015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>ROUND(E2689/D2689*100,0)</f>
        <v>164</v>
      </c>
      <c r="O2689">
        <f>IFERROR(ROUND(E2689/L2689,2),0)</f>
        <v>10.039999999999999</v>
      </c>
      <c r="P2689" s="12" t="s">
        <v>8277</v>
      </c>
      <c r="Q2689" t="s">
        <v>8284</v>
      </c>
      <c r="R2689" s="9">
        <f t="shared" si="128"/>
        <v>42024.86513888889</v>
      </c>
      <c r="S2689" s="9">
        <f t="shared" si="129"/>
        <v>42054.86513888889</v>
      </c>
      <c r="T2689">
        <f t="shared" si="130"/>
        <v>2015</v>
      </c>
    </row>
    <row r="2690" spans="1:20" ht="43.5" x14ac:dyDescent="0.35">
      <c r="A2690">
        <v>866</v>
      </c>
      <c r="B2690" s="3" t="s">
        <v>867</v>
      </c>
      <c r="C2690" s="3" t="s">
        <v>4976</v>
      </c>
      <c r="D2690" s="6">
        <v>3500</v>
      </c>
      <c r="E2690" s="8">
        <v>640</v>
      </c>
      <c r="F2690" t="s">
        <v>8220</v>
      </c>
      <c r="G2690" t="s">
        <v>8223</v>
      </c>
      <c r="H2690" t="s">
        <v>8245</v>
      </c>
      <c r="I2690" s="11">
        <v>1425136200</v>
      </c>
      <c r="J2690">
        <v>1421853518</v>
      </c>
      <c r="K2690" t="b">
        <v>0</v>
      </c>
      <c r="L2690">
        <v>11</v>
      </c>
      <c r="M2690" t="b">
        <v>0</v>
      </c>
      <c r="N2690">
        <f>ROUND(E2690/D2690*100,0)</f>
        <v>18</v>
      </c>
      <c r="O2690">
        <f>IFERROR(ROUND(E2690/L2690,2),0)</f>
        <v>58.18</v>
      </c>
      <c r="P2690" s="12" t="s">
        <v>8293</v>
      </c>
      <c r="Q2690" t="s">
        <v>8315</v>
      </c>
      <c r="R2690" s="9">
        <f t="shared" si="128"/>
        <v>42025.637939814813</v>
      </c>
      <c r="S2690" s="9">
        <f t="shared" si="129"/>
        <v>42063.631944444445</v>
      </c>
      <c r="T2690">
        <f t="shared" si="130"/>
        <v>2015</v>
      </c>
    </row>
    <row r="2691" spans="1:20" ht="43.5" x14ac:dyDescent="0.35">
      <c r="A2691">
        <v>2905</v>
      </c>
      <c r="B2691" s="3" t="s">
        <v>2905</v>
      </c>
      <c r="C2691" s="3" t="s">
        <v>7015</v>
      </c>
      <c r="D2691" s="6">
        <v>3500</v>
      </c>
      <c r="E2691" s="8">
        <v>622</v>
      </c>
      <c r="F2691" t="s">
        <v>8220</v>
      </c>
      <c r="G2691" t="s">
        <v>8223</v>
      </c>
      <c r="H2691" t="s">
        <v>8245</v>
      </c>
      <c r="I2691" s="11">
        <v>1473211313</v>
      </c>
      <c r="J2691">
        <v>1472001713</v>
      </c>
      <c r="K2691" t="b">
        <v>0</v>
      </c>
      <c r="L2691">
        <v>17</v>
      </c>
      <c r="M2691" t="b">
        <v>0</v>
      </c>
      <c r="N2691">
        <f>ROUND(E2691/D2691*100,0)</f>
        <v>18</v>
      </c>
      <c r="O2691">
        <f>IFERROR(ROUND(E2691/L2691,2),0)</f>
        <v>36.590000000000003</v>
      </c>
      <c r="P2691" s="12" t="s">
        <v>8266</v>
      </c>
      <c r="Q2691" t="s">
        <v>8268</v>
      </c>
      <c r="R2691" s="9">
        <f t="shared" ref="R2691:R2754" si="131">(((J2691/60)/60)/24)+DATE(1970,1,1)</f>
        <v>42606.056863425925</v>
      </c>
      <c r="S2691" s="9">
        <f t="shared" ref="S2691:S2754" si="132">(((I2691/60)/60)/24)+DATE(1970,1,1)</f>
        <v>42620.056863425925</v>
      </c>
      <c r="T2691">
        <f t="shared" si="130"/>
        <v>2016</v>
      </c>
    </row>
    <row r="2692" spans="1:20" ht="43.5" x14ac:dyDescent="0.35">
      <c r="A2692">
        <v>4096</v>
      </c>
      <c r="B2692" s="3" t="s">
        <v>4092</v>
      </c>
      <c r="C2692" s="3" t="s">
        <v>8199</v>
      </c>
      <c r="D2692" s="6">
        <v>3500</v>
      </c>
      <c r="E2692" s="8">
        <v>400</v>
      </c>
      <c r="F2692" t="s">
        <v>8220</v>
      </c>
      <c r="G2692" t="s">
        <v>8224</v>
      </c>
      <c r="H2692" t="s">
        <v>8246</v>
      </c>
      <c r="I2692" s="11">
        <v>1488271860</v>
      </c>
      <c r="J2692">
        <v>1484484219</v>
      </c>
      <c r="K2692" t="b">
        <v>0</v>
      </c>
      <c r="L2692">
        <v>5</v>
      </c>
      <c r="M2692" t="b">
        <v>0</v>
      </c>
      <c r="N2692">
        <f>ROUND(E2692/D2692*100,0)</f>
        <v>11</v>
      </c>
      <c r="O2692">
        <f>IFERROR(ROUND(E2692/L2692,2),0)</f>
        <v>80</v>
      </c>
      <c r="P2692" s="12" t="s">
        <v>8266</v>
      </c>
      <c r="Q2692" t="s">
        <v>8268</v>
      </c>
      <c r="R2692" s="9">
        <f t="shared" si="131"/>
        <v>42750.530312499999</v>
      </c>
      <c r="S2692" s="9">
        <f t="shared" si="132"/>
        <v>42794.368749999994</v>
      </c>
      <c r="T2692">
        <f t="shared" si="130"/>
        <v>2017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>ROUND(E2693/D2693*100,0)</f>
        <v>2</v>
      </c>
      <c r="O2693">
        <f>IFERROR(ROUND(E2693/L2693,2),0)</f>
        <v>60.75</v>
      </c>
      <c r="P2693" s="12" t="s">
        <v>8277</v>
      </c>
      <c r="Q2693" t="s">
        <v>8279</v>
      </c>
      <c r="R2693" s="9">
        <f t="shared" si="131"/>
        <v>42704.086053240739</v>
      </c>
      <c r="S2693" s="9">
        <f t="shared" si="132"/>
        <v>42734.086053240739</v>
      </c>
      <c r="T2693">
        <f t="shared" si="130"/>
        <v>2016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>ROUND(E2694/D2694*100,0)</f>
        <v>108</v>
      </c>
      <c r="O2694">
        <f>IFERROR(ROUND(E2694/L2694,2),0)</f>
        <v>44.09</v>
      </c>
      <c r="P2694" s="12" t="s">
        <v>8266</v>
      </c>
      <c r="Q2694" t="s">
        <v>8268</v>
      </c>
      <c r="R2694" s="9">
        <f t="shared" si="131"/>
        <v>42746.261782407411</v>
      </c>
      <c r="S2694" s="9">
        <f t="shared" si="132"/>
        <v>42784.207638888889</v>
      </c>
      <c r="T2694">
        <f t="shared" si="130"/>
        <v>2017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>ROUND(E2695/D2695*100,0)</f>
        <v>138</v>
      </c>
      <c r="O2695">
        <f>IFERROR(ROUND(E2695/L2695,2),0)</f>
        <v>28.32</v>
      </c>
      <c r="P2695" s="12" t="s">
        <v>8266</v>
      </c>
      <c r="Q2695" t="s">
        <v>8268</v>
      </c>
      <c r="R2695" s="9">
        <f t="shared" si="131"/>
        <v>42410.017199074078</v>
      </c>
      <c r="S2695" s="9">
        <f t="shared" si="132"/>
        <v>42430.999305555553</v>
      </c>
      <c r="T2695">
        <f t="shared" si="130"/>
        <v>2016</v>
      </c>
    </row>
    <row r="2696" spans="1:20" ht="43.5" x14ac:dyDescent="0.35">
      <c r="A2696">
        <v>1809</v>
      </c>
      <c r="B2696" s="3" t="s">
        <v>1810</v>
      </c>
      <c r="C2696" s="3" t="s">
        <v>5919</v>
      </c>
      <c r="D2696" s="6">
        <v>3500</v>
      </c>
      <c r="E2696" s="8">
        <v>380</v>
      </c>
      <c r="F2696" t="s">
        <v>8220</v>
      </c>
      <c r="G2696" t="s">
        <v>8228</v>
      </c>
      <c r="H2696" t="s">
        <v>8250</v>
      </c>
      <c r="I2696" s="11">
        <v>1425246439</v>
      </c>
      <c r="J2696">
        <v>1422222439</v>
      </c>
      <c r="K2696" t="b">
        <v>1</v>
      </c>
      <c r="L2696">
        <v>9</v>
      </c>
      <c r="M2696" t="b">
        <v>0</v>
      </c>
      <c r="N2696">
        <f>ROUND(E2696/D2696*100,0)</f>
        <v>11</v>
      </c>
      <c r="O2696">
        <f>IFERROR(ROUND(E2696/L2696,2),0)</f>
        <v>42.22</v>
      </c>
      <c r="P2696" s="12" t="s">
        <v>8282</v>
      </c>
      <c r="Q2696" t="s">
        <v>8283</v>
      </c>
      <c r="R2696" s="9">
        <f t="shared" si="131"/>
        <v>42029.907858796301</v>
      </c>
      <c r="S2696" s="9">
        <f t="shared" si="132"/>
        <v>42064.907858796301</v>
      </c>
      <c r="T2696">
        <f t="shared" si="130"/>
        <v>2015</v>
      </c>
    </row>
    <row r="2697" spans="1:20" ht="43.5" x14ac:dyDescent="0.35">
      <c r="A2697">
        <v>1870</v>
      </c>
      <c r="B2697" s="3" t="s">
        <v>1871</v>
      </c>
      <c r="C2697" s="3" t="s">
        <v>5980</v>
      </c>
      <c r="D2697" s="6">
        <v>3500</v>
      </c>
      <c r="E2697" s="8">
        <v>361</v>
      </c>
      <c r="F2697" t="s">
        <v>8220</v>
      </c>
      <c r="G2697" t="s">
        <v>8223</v>
      </c>
      <c r="H2697" t="s">
        <v>8245</v>
      </c>
      <c r="I2697" s="11">
        <v>1454213820</v>
      </c>
      <c r="J2697">
        <v>1451723535</v>
      </c>
      <c r="K2697" t="b">
        <v>0</v>
      </c>
      <c r="L2697">
        <v>11</v>
      </c>
      <c r="M2697" t="b">
        <v>0</v>
      </c>
      <c r="N2697">
        <f>ROUND(E2697/D2697*100,0)</f>
        <v>10</v>
      </c>
      <c r="O2697">
        <f>IFERROR(ROUND(E2697/L2697,2),0)</f>
        <v>32.82</v>
      </c>
      <c r="P2697" s="12" t="s">
        <v>8285</v>
      </c>
      <c r="Q2697" t="s">
        <v>8309</v>
      </c>
      <c r="R2697" s="9">
        <f t="shared" si="131"/>
        <v>42371.355729166666</v>
      </c>
      <c r="S2697" s="9">
        <f t="shared" si="132"/>
        <v>42400.178472222222</v>
      </c>
      <c r="T2697">
        <f t="shared" si="130"/>
        <v>2016</v>
      </c>
    </row>
    <row r="2698" spans="1:20" ht="43.5" x14ac:dyDescent="0.35">
      <c r="A2698">
        <v>935</v>
      </c>
      <c r="B2698" s="3" t="s">
        <v>936</v>
      </c>
      <c r="C2698" s="3" t="s">
        <v>5045</v>
      </c>
      <c r="D2698" s="6">
        <v>3500</v>
      </c>
      <c r="E2698" s="8">
        <v>50</v>
      </c>
      <c r="F2698" t="s">
        <v>8220</v>
      </c>
      <c r="G2698" t="s">
        <v>8223</v>
      </c>
      <c r="H2698" t="s">
        <v>8245</v>
      </c>
      <c r="I2698" s="11">
        <v>1454054429</v>
      </c>
      <c r="J2698">
        <v>1451462429</v>
      </c>
      <c r="K2698" t="b">
        <v>0</v>
      </c>
      <c r="L2698">
        <v>2</v>
      </c>
      <c r="M2698" t="b">
        <v>0</v>
      </c>
      <c r="N2698">
        <f>ROUND(E2698/D2698*100,0)</f>
        <v>1</v>
      </c>
      <c r="O2698">
        <f>IFERROR(ROUND(E2698/L2698,2),0)</f>
        <v>25</v>
      </c>
      <c r="P2698" s="12" t="s">
        <v>8293</v>
      </c>
      <c r="Q2698" t="s">
        <v>8315</v>
      </c>
      <c r="R2698" s="9">
        <f t="shared" si="131"/>
        <v>42368.333668981482</v>
      </c>
      <c r="S2698" s="9">
        <f t="shared" si="132"/>
        <v>42398.333668981482</v>
      </c>
      <c r="T2698">
        <f t="shared" si="130"/>
        <v>2015</v>
      </c>
    </row>
    <row r="2699" spans="1:20" ht="29" x14ac:dyDescent="0.35">
      <c r="A2699">
        <v>873</v>
      </c>
      <c r="B2699" s="3" t="s">
        <v>874</v>
      </c>
      <c r="C2699" s="3" t="s">
        <v>4983</v>
      </c>
      <c r="D2699" s="6">
        <v>3500</v>
      </c>
      <c r="E2699" s="8">
        <v>45</v>
      </c>
      <c r="F2699" t="s">
        <v>8220</v>
      </c>
      <c r="G2699" t="s">
        <v>8223</v>
      </c>
      <c r="H2699" t="s">
        <v>8245</v>
      </c>
      <c r="I2699" s="11">
        <v>1352610040</v>
      </c>
      <c r="J2699">
        <v>1349150440</v>
      </c>
      <c r="K2699" t="b">
        <v>0</v>
      </c>
      <c r="L2699">
        <v>5</v>
      </c>
      <c r="M2699" t="b">
        <v>0</v>
      </c>
      <c r="N2699">
        <f>ROUND(E2699/D2699*100,0)</f>
        <v>1</v>
      </c>
      <c r="O2699">
        <f>IFERROR(ROUND(E2699/L2699,2),0)</f>
        <v>9</v>
      </c>
      <c r="P2699" s="12" t="s">
        <v>8293</v>
      </c>
      <c r="Q2699" t="s">
        <v>8315</v>
      </c>
      <c r="R2699" s="9">
        <f t="shared" si="131"/>
        <v>41184.167129629634</v>
      </c>
      <c r="S2699" s="9">
        <f t="shared" si="132"/>
        <v>41224.208796296298</v>
      </c>
      <c r="T2699">
        <f t="shared" si="130"/>
        <v>2012</v>
      </c>
    </row>
    <row r="2700" spans="1:20" ht="43.5" x14ac:dyDescent="0.35">
      <c r="A2700">
        <v>937</v>
      </c>
      <c r="B2700" s="3" t="s">
        <v>938</v>
      </c>
      <c r="C2700" s="3" t="s">
        <v>5047</v>
      </c>
      <c r="D2700" s="6">
        <v>3500</v>
      </c>
      <c r="E2700" s="8">
        <v>40</v>
      </c>
      <c r="F2700" t="s">
        <v>8220</v>
      </c>
      <c r="G2700" t="s">
        <v>8223</v>
      </c>
      <c r="H2700" t="s">
        <v>8245</v>
      </c>
      <c r="I2700" s="11">
        <v>1383509357</v>
      </c>
      <c r="J2700">
        <v>1380913757</v>
      </c>
      <c r="K2700" t="b">
        <v>0</v>
      </c>
      <c r="L2700">
        <v>2</v>
      </c>
      <c r="M2700" t="b">
        <v>0</v>
      </c>
      <c r="N2700">
        <f>ROUND(E2700/D2700*100,0)</f>
        <v>1</v>
      </c>
      <c r="O2700">
        <f>IFERROR(ROUND(E2700/L2700,2),0)</f>
        <v>20</v>
      </c>
      <c r="P2700" s="12" t="s">
        <v>8293</v>
      </c>
      <c r="Q2700" t="s">
        <v>8315</v>
      </c>
      <c r="R2700" s="9">
        <f t="shared" si="131"/>
        <v>41551.798113425924</v>
      </c>
      <c r="S2700" s="9">
        <f t="shared" si="132"/>
        <v>41581.839780092596</v>
      </c>
      <c r="T2700">
        <f t="shared" si="130"/>
        <v>2013</v>
      </c>
    </row>
    <row r="2701" spans="1:20" ht="43.5" x14ac:dyDescent="0.35">
      <c r="A2701">
        <v>4073</v>
      </c>
      <c r="B2701" s="3" t="s">
        <v>4069</v>
      </c>
      <c r="C2701" s="3" t="s">
        <v>8176</v>
      </c>
      <c r="D2701" s="6">
        <v>3500</v>
      </c>
      <c r="E2701" s="8">
        <v>37</v>
      </c>
      <c r="F2701" t="s">
        <v>8220</v>
      </c>
      <c r="G2701" t="s">
        <v>8223</v>
      </c>
      <c r="H2701" t="s">
        <v>8245</v>
      </c>
      <c r="I2701" s="11">
        <v>1431144000</v>
      </c>
      <c r="J2701">
        <v>1426407426</v>
      </c>
      <c r="K2701" t="b">
        <v>0</v>
      </c>
      <c r="L2701">
        <v>2</v>
      </c>
      <c r="M2701" t="b">
        <v>0</v>
      </c>
      <c r="N2701">
        <f>ROUND(E2701/D2701*100,0)</f>
        <v>1</v>
      </c>
      <c r="O2701">
        <f>IFERROR(ROUND(E2701/L2701,2),0)</f>
        <v>18.5</v>
      </c>
      <c r="P2701" s="12" t="s">
        <v>8266</v>
      </c>
      <c r="Q2701" t="s">
        <v>8268</v>
      </c>
      <c r="R2701" s="9">
        <f t="shared" si="131"/>
        <v>42078.34520833334</v>
      </c>
      <c r="S2701" s="9">
        <f t="shared" si="132"/>
        <v>42133.166666666672</v>
      </c>
      <c r="T2701">
        <f t="shared" si="130"/>
        <v>2015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>ROUND(E2702/D2702*100,0)</f>
        <v>149</v>
      </c>
      <c r="O2702">
        <f>IFERROR(ROUND(E2702/L2702,2),0)</f>
        <v>15.13</v>
      </c>
      <c r="P2702" s="12" t="s">
        <v>8266</v>
      </c>
      <c r="Q2702" t="s">
        <v>8268</v>
      </c>
      <c r="R2702" s="9">
        <f t="shared" si="131"/>
        <v>42433.761886574073</v>
      </c>
      <c r="S2702" s="9">
        <f t="shared" si="132"/>
        <v>42442.916666666672</v>
      </c>
      <c r="T2702">
        <f t="shared" si="130"/>
        <v>2016</v>
      </c>
    </row>
    <row r="2703" spans="1:20" ht="43.5" x14ac:dyDescent="0.35">
      <c r="A2703">
        <v>912</v>
      </c>
      <c r="B2703" s="3" t="s">
        <v>913</v>
      </c>
      <c r="C2703" s="3" t="s">
        <v>5022</v>
      </c>
      <c r="D2703" s="6">
        <v>3500</v>
      </c>
      <c r="E2703" s="8">
        <v>30</v>
      </c>
      <c r="F2703" t="s">
        <v>8220</v>
      </c>
      <c r="G2703" t="s">
        <v>8223</v>
      </c>
      <c r="H2703" t="s">
        <v>8245</v>
      </c>
      <c r="I2703" s="11">
        <v>1355197047</v>
      </c>
      <c r="J2703">
        <v>1350009447</v>
      </c>
      <c r="K2703" t="b">
        <v>0</v>
      </c>
      <c r="L2703">
        <v>2</v>
      </c>
      <c r="M2703" t="b">
        <v>0</v>
      </c>
      <c r="N2703">
        <f>ROUND(E2703/D2703*100,0)</f>
        <v>1</v>
      </c>
      <c r="O2703">
        <f>IFERROR(ROUND(E2703/L2703,2),0)</f>
        <v>15</v>
      </c>
      <c r="P2703" s="12" t="s">
        <v>8293</v>
      </c>
      <c r="Q2703" t="s">
        <v>8315</v>
      </c>
      <c r="R2703" s="9">
        <f t="shared" si="131"/>
        <v>41194.109340277777</v>
      </c>
      <c r="S2703" s="9">
        <f t="shared" si="132"/>
        <v>41254.151006944441</v>
      </c>
      <c r="T2703">
        <f t="shared" si="130"/>
        <v>2012</v>
      </c>
    </row>
    <row r="2704" spans="1:20" ht="43.5" x14ac:dyDescent="0.35">
      <c r="A2704">
        <v>4019</v>
      </c>
      <c r="B2704" s="3" t="s">
        <v>4015</v>
      </c>
      <c r="C2704" s="3" t="s">
        <v>8124</v>
      </c>
      <c r="D2704" s="6">
        <v>3500</v>
      </c>
      <c r="E2704" s="8">
        <v>29</v>
      </c>
      <c r="F2704" t="s">
        <v>8220</v>
      </c>
      <c r="G2704" t="s">
        <v>8223</v>
      </c>
      <c r="H2704" t="s">
        <v>8245</v>
      </c>
      <c r="I2704" s="11">
        <v>1460737680</v>
      </c>
      <c r="J2704">
        <v>1455725596</v>
      </c>
      <c r="K2704" t="b">
        <v>0</v>
      </c>
      <c r="L2704">
        <v>4</v>
      </c>
      <c r="M2704" t="b">
        <v>0</v>
      </c>
      <c r="N2704">
        <f>ROUND(E2704/D2704*100,0)</f>
        <v>1</v>
      </c>
      <c r="O2704">
        <f>IFERROR(ROUND(E2704/L2704,2),0)</f>
        <v>7.25</v>
      </c>
      <c r="P2704" s="12" t="s">
        <v>8266</v>
      </c>
      <c r="Q2704" t="s">
        <v>8268</v>
      </c>
      <c r="R2704" s="9">
        <f t="shared" si="131"/>
        <v>42417.675879629634</v>
      </c>
      <c r="S2704" s="9">
        <f t="shared" si="132"/>
        <v>42475.686111111107</v>
      </c>
      <c r="T2704">
        <f t="shared" si="130"/>
        <v>2016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1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>ROUND(E2705/D2705*100,0)</f>
        <v>116</v>
      </c>
      <c r="O2705">
        <f>IFERROR(ROUND(E2705/L2705,2),0)</f>
        <v>35.619999999999997</v>
      </c>
      <c r="P2705" s="12" t="s">
        <v>8293</v>
      </c>
      <c r="Q2705" t="s">
        <v>8297</v>
      </c>
      <c r="R2705" s="9">
        <f t="shared" si="131"/>
        <v>42240.852534722217</v>
      </c>
      <c r="S2705" s="9">
        <f t="shared" si="132"/>
        <v>42270.852534722217</v>
      </c>
      <c r="T2705">
        <f t="shared" si="130"/>
        <v>2015</v>
      </c>
    </row>
    <row r="2706" spans="1:20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1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>ROUND(E2706/D2706*100,0)</f>
        <v>1</v>
      </c>
      <c r="O2706">
        <f>IFERROR(ROUND(E2706/L2706,2),0)</f>
        <v>57.88</v>
      </c>
      <c r="P2706" s="12" t="s">
        <v>8277</v>
      </c>
      <c r="Q2706" t="s">
        <v>8307</v>
      </c>
      <c r="R2706" s="9">
        <f t="shared" si="131"/>
        <v>41989.853692129633</v>
      </c>
      <c r="S2706" s="9">
        <f t="shared" si="132"/>
        <v>42019.811805555553</v>
      </c>
      <c r="T2706">
        <f t="shared" si="130"/>
        <v>2014</v>
      </c>
    </row>
    <row r="2707" spans="1:20" ht="58" x14ac:dyDescent="0.3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 s="11">
        <v>1455390126</v>
      </c>
      <c r="J2707">
        <v>1452798126</v>
      </c>
      <c r="K2707" t="b">
        <v>0</v>
      </c>
      <c r="L2707">
        <v>15</v>
      </c>
      <c r="M2707" t="b">
        <v>1</v>
      </c>
      <c r="N2707">
        <f>ROUND(E2707/D2707*100,0)</f>
        <v>184</v>
      </c>
      <c r="O2707">
        <f>IFERROR(ROUND(E2707/L2707,2),0)</f>
        <v>30.67</v>
      </c>
      <c r="P2707" s="12" t="s">
        <v>8266</v>
      </c>
      <c r="Q2707" t="s">
        <v>8268</v>
      </c>
      <c r="R2707" s="9">
        <f t="shared" si="131"/>
        <v>42383.793124999997</v>
      </c>
      <c r="S2707" s="9">
        <f t="shared" si="132"/>
        <v>42413.793124999997</v>
      </c>
      <c r="T2707">
        <f t="shared" si="130"/>
        <v>2016</v>
      </c>
    </row>
    <row r="2708" spans="1:20" ht="43.5" x14ac:dyDescent="0.3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 s="11">
        <v>1325007358</v>
      </c>
      <c r="J2708">
        <v>1319819758</v>
      </c>
      <c r="K2708" t="b">
        <v>0</v>
      </c>
      <c r="L2708">
        <v>15</v>
      </c>
      <c r="M2708" t="b">
        <v>1</v>
      </c>
      <c r="N2708">
        <f>ROUND(E2708/D2708*100,0)</f>
        <v>153</v>
      </c>
      <c r="O2708">
        <f>IFERROR(ROUND(E2708/L2708,2),0)</f>
        <v>30.67</v>
      </c>
      <c r="P2708" s="12" t="s">
        <v>8290</v>
      </c>
      <c r="Q2708" t="s">
        <v>8308</v>
      </c>
      <c r="R2708" s="9">
        <f t="shared" si="131"/>
        <v>40844.691643518519</v>
      </c>
      <c r="S2708" s="9">
        <f t="shared" si="132"/>
        <v>40904.733310185184</v>
      </c>
      <c r="T2708">
        <f t="shared" ref="T2708:T2771" si="133">YEAR(R2708)</f>
        <v>2011</v>
      </c>
    </row>
    <row r="2709" spans="1:20" ht="43.5" x14ac:dyDescent="0.3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 s="11">
        <v>1330214841</v>
      </c>
      <c r="J2709">
        <v>1327622841</v>
      </c>
      <c r="K2709" t="b">
        <v>0</v>
      </c>
      <c r="L2709">
        <v>21</v>
      </c>
      <c r="M2709" t="b">
        <v>1</v>
      </c>
      <c r="N2709">
        <f>ROUND(E2709/D2709*100,0)</f>
        <v>131</v>
      </c>
      <c r="O2709">
        <f>IFERROR(ROUND(E2709/L2709,2),0)</f>
        <v>21.9</v>
      </c>
      <c r="P2709" s="12" t="s">
        <v>8290</v>
      </c>
      <c r="Q2709" t="s">
        <v>8308</v>
      </c>
      <c r="R2709" s="9">
        <f t="shared" si="131"/>
        <v>40935.005104166667</v>
      </c>
      <c r="S2709" s="9">
        <f t="shared" si="132"/>
        <v>40965.005104166667</v>
      </c>
      <c r="T2709">
        <f t="shared" si="133"/>
        <v>2012</v>
      </c>
    </row>
    <row r="2710" spans="1:20" ht="43.5" x14ac:dyDescent="0.35">
      <c r="A2710">
        <v>2692</v>
      </c>
      <c r="B2710" s="3" t="s">
        <v>2692</v>
      </c>
      <c r="C2710" s="3" t="s">
        <v>6802</v>
      </c>
      <c r="D2710" s="6">
        <v>3500</v>
      </c>
      <c r="E2710" s="8">
        <v>25</v>
      </c>
      <c r="F2710" t="s">
        <v>8220</v>
      </c>
      <c r="G2710" t="s">
        <v>8223</v>
      </c>
      <c r="H2710" t="s">
        <v>8245</v>
      </c>
      <c r="I2710" s="11">
        <v>1427266860</v>
      </c>
      <c r="J2710">
        <v>1424678460</v>
      </c>
      <c r="K2710" t="b">
        <v>0</v>
      </c>
      <c r="L2710">
        <v>1</v>
      </c>
      <c r="M2710" t="b">
        <v>0</v>
      </c>
      <c r="N2710">
        <f>ROUND(E2710/D2710*100,0)</f>
        <v>1</v>
      </c>
      <c r="O2710">
        <f>IFERROR(ROUND(E2710/L2710,2),0)</f>
        <v>25</v>
      </c>
      <c r="P2710" s="12" t="s">
        <v>8288</v>
      </c>
      <c r="Q2710" t="s">
        <v>8310</v>
      </c>
      <c r="R2710" s="9">
        <f t="shared" si="131"/>
        <v>42058.334027777775</v>
      </c>
      <c r="S2710" s="9">
        <f t="shared" si="132"/>
        <v>42088.292361111111</v>
      </c>
      <c r="T2710">
        <f t="shared" si="133"/>
        <v>2015</v>
      </c>
    </row>
    <row r="2711" spans="1:20" ht="43.5" x14ac:dyDescent="0.35">
      <c r="A2711">
        <v>3917</v>
      </c>
      <c r="B2711" s="3" t="s">
        <v>3914</v>
      </c>
      <c r="C2711" s="3" t="s">
        <v>8025</v>
      </c>
      <c r="D2711" s="6">
        <v>3500</v>
      </c>
      <c r="E2711" s="8">
        <v>10</v>
      </c>
      <c r="F2711" t="s">
        <v>8220</v>
      </c>
      <c r="G2711" t="s">
        <v>8224</v>
      </c>
      <c r="H2711" t="s">
        <v>8246</v>
      </c>
      <c r="I2711" s="11">
        <v>1410439161</v>
      </c>
      <c r="J2711">
        <v>1407847161</v>
      </c>
      <c r="K2711" t="b">
        <v>0</v>
      </c>
      <c r="L2711">
        <v>1</v>
      </c>
      <c r="M2711" t="b">
        <v>0</v>
      </c>
      <c r="N2711">
        <f>ROUND(E2711/D2711*100,0)</f>
        <v>0</v>
      </c>
      <c r="O2711">
        <f>IFERROR(ROUND(E2711/L2711,2),0)</f>
        <v>10</v>
      </c>
      <c r="P2711" s="12" t="s">
        <v>8266</v>
      </c>
      <c r="Q2711" t="s">
        <v>8268</v>
      </c>
      <c r="R2711" s="9">
        <f t="shared" si="131"/>
        <v>41863.527326388888</v>
      </c>
      <c r="S2711" s="9">
        <f t="shared" si="132"/>
        <v>41893.527326388888</v>
      </c>
      <c r="T2711">
        <f t="shared" si="133"/>
        <v>2014</v>
      </c>
    </row>
    <row r="2712" spans="1:20" ht="43.5" x14ac:dyDescent="0.35">
      <c r="A2712">
        <v>4085</v>
      </c>
      <c r="B2712" s="3" t="s">
        <v>4081</v>
      </c>
      <c r="C2712" s="3" t="s">
        <v>8188</v>
      </c>
      <c r="D2712" s="6">
        <v>3500</v>
      </c>
      <c r="E2712" s="8">
        <v>10</v>
      </c>
      <c r="F2712" t="s">
        <v>8220</v>
      </c>
      <c r="G2712" t="s">
        <v>8223</v>
      </c>
      <c r="H2712" t="s">
        <v>8245</v>
      </c>
      <c r="I2712" s="11">
        <v>1427169540</v>
      </c>
      <c r="J2712">
        <v>1424701775</v>
      </c>
      <c r="K2712" t="b">
        <v>0</v>
      </c>
      <c r="L2712">
        <v>1</v>
      </c>
      <c r="M2712" t="b">
        <v>0</v>
      </c>
      <c r="N2712">
        <f>ROUND(E2712/D2712*100,0)</f>
        <v>0</v>
      </c>
      <c r="O2712">
        <f>IFERROR(ROUND(E2712/L2712,2),0)</f>
        <v>10</v>
      </c>
      <c r="P2712" s="12" t="s">
        <v>8266</v>
      </c>
      <c r="Q2712" t="s">
        <v>8268</v>
      </c>
      <c r="R2712" s="9">
        <f t="shared" si="131"/>
        <v>42058.603877314818</v>
      </c>
      <c r="S2712" s="9">
        <f t="shared" si="132"/>
        <v>42087.165972222225</v>
      </c>
      <c r="T2712">
        <f t="shared" si="133"/>
        <v>2015</v>
      </c>
    </row>
    <row r="2713" spans="1:20" ht="58" x14ac:dyDescent="0.35">
      <c r="A2713">
        <v>2425</v>
      </c>
      <c r="B2713" s="3" t="s">
        <v>2426</v>
      </c>
      <c r="C2713" s="3" t="s">
        <v>6535</v>
      </c>
      <c r="D2713" s="6">
        <v>3500</v>
      </c>
      <c r="E2713" s="8">
        <v>1</v>
      </c>
      <c r="F2713" t="s">
        <v>8220</v>
      </c>
      <c r="G2713" t="s">
        <v>8223</v>
      </c>
      <c r="H2713" t="s">
        <v>8245</v>
      </c>
      <c r="I2713" s="11">
        <v>1464386640</v>
      </c>
      <c r="J2713">
        <v>1463090149</v>
      </c>
      <c r="K2713" t="b">
        <v>0</v>
      </c>
      <c r="L2713">
        <v>1</v>
      </c>
      <c r="M2713" t="b">
        <v>0</v>
      </c>
      <c r="N2713">
        <f>ROUND(E2713/D2713*100,0)</f>
        <v>0</v>
      </c>
      <c r="O2713">
        <f>IFERROR(ROUND(E2713/L2713,2),0)</f>
        <v>1</v>
      </c>
      <c r="P2713" s="12" t="s">
        <v>8288</v>
      </c>
      <c r="Q2713" t="s">
        <v>8310</v>
      </c>
      <c r="R2713" s="9">
        <f t="shared" si="131"/>
        <v>42502.913761574076</v>
      </c>
      <c r="S2713" s="9">
        <f t="shared" si="132"/>
        <v>42517.919444444444</v>
      </c>
      <c r="T2713">
        <f t="shared" si="133"/>
        <v>2016</v>
      </c>
    </row>
    <row r="2714" spans="1:20" ht="43.5" x14ac:dyDescent="0.35">
      <c r="A2714">
        <v>762</v>
      </c>
      <c r="B2714" s="3" t="s">
        <v>763</v>
      </c>
      <c r="C2714" s="3" t="s">
        <v>4872</v>
      </c>
      <c r="D2714" s="6">
        <v>3500</v>
      </c>
      <c r="E2714" s="8">
        <v>0</v>
      </c>
      <c r="F2714" t="s">
        <v>8220</v>
      </c>
      <c r="G2714" t="s">
        <v>8237</v>
      </c>
      <c r="H2714" t="s">
        <v>8255</v>
      </c>
      <c r="I2714" s="11">
        <v>1480831200</v>
      </c>
      <c r="J2714">
        <v>1479328570</v>
      </c>
      <c r="K2714" t="b">
        <v>0</v>
      </c>
      <c r="L2714">
        <v>0</v>
      </c>
      <c r="M2714" t="b">
        <v>0</v>
      </c>
      <c r="N2714">
        <f>ROUND(E2714/D2714*100,0)</f>
        <v>0</v>
      </c>
      <c r="O2714">
        <f>IFERROR(ROUND(E2714/L2714,2),0)</f>
        <v>0</v>
      </c>
      <c r="P2714" s="12" t="s">
        <v>8280</v>
      </c>
      <c r="Q2714" t="s">
        <v>8317</v>
      </c>
      <c r="R2714" s="9">
        <f t="shared" si="131"/>
        <v>42690.858449074076</v>
      </c>
      <c r="S2714" s="9">
        <f t="shared" si="132"/>
        <v>42708.25</v>
      </c>
      <c r="T2714">
        <f t="shared" si="133"/>
        <v>2016</v>
      </c>
    </row>
    <row r="2715" spans="1:20" ht="43.5" x14ac:dyDescent="0.35">
      <c r="A2715">
        <v>1551</v>
      </c>
      <c r="B2715" s="3" t="s">
        <v>1552</v>
      </c>
      <c r="C2715" s="3" t="s">
        <v>5661</v>
      </c>
      <c r="D2715" s="6">
        <v>3500</v>
      </c>
      <c r="E2715" s="8">
        <v>0</v>
      </c>
      <c r="F2715" t="s">
        <v>8220</v>
      </c>
      <c r="G2715" t="s">
        <v>8223</v>
      </c>
      <c r="H2715" t="s">
        <v>8245</v>
      </c>
      <c r="I2715" s="11">
        <v>1432756039</v>
      </c>
      <c r="J2715">
        <v>1430164039</v>
      </c>
      <c r="K2715" t="b">
        <v>0</v>
      </c>
      <c r="L2715">
        <v>0</v>
      </c>
      <c r="M2715" t="b">
        <v>0</v>
      </c>
      <c r="N2715">
        <f>ROUND(E2715/D2715*100,0)</f>
        <v>0</v>
      </c>
      <c r="O2715">
        <f>IFERROR(ROUND(E2715/L2715,2),0)</f>
        <v>0</v>
      </c>
      <c r="P2715" s="12" t="s">
        <v>8282</v>
      </c>
      <c r="Q2715" t="s">
        <v>8320</v>
      </c>
      <c r="R2715" s="9">
        <f t="shared" si="131"/>
        <v>42121.824525462958</v>
      </c>
      <c r="S2715" s="9">
        <f t="shared" si="132"/>
        <v>42151.824525462958</v>
      </c>
      <c r="T2715">
        <f t="shared" si="133"/>
        <v>2015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>ROUND(E2716/D2716*100,0)</f>
        <v>3</v>
      </c>
      <c r="O2716">
        <f>IFERROR(ROUND(E2716/L2716,2),0)</f>
        <v>30.13</v>
      </c>
      <c r="P2716" s="12" t="s">
        <v>8266</v>
      </c>
      <c r="Q2716" t="s">
        <v>8269</v>
      </c>
      <c r="R2716" s="9">
        <f t="shared" si="131"/>
        <v>42047.724444444444</v>
      </c>
      <c r="S2716" s="9">
        <f t="shared" si="132"/>
        <v>42077.132638888885</v>
      </c>
      <c r="T2716">
        <f t="shared" si="133"/>
        <v>2015</v>
      </c>
    </row>
    <row r="2717" spans="1:20" ht="43.5" x14ac:dyDescent="0.35">
      <c r="A2717">
        <v>3789</v>
      </c>
      <c r="B2717" s="3" t="s">
        <v>3786</v>
      </c>
      <c r="C2717" s="3" t="s">
        <v>7899</v>
      </c>
      <c r="D2717" s="6">
        <v>3550</v>
      </c>
      <c r="E2717" s="8">
        <v>116</v>
      </c>
      <c r="F2717" t="s">
        <v>8220</v>
      </c>
      <c r="G2717" t="s">
        <v>8224</v>
      </c>
      <c r="H2717" t="s">
        <v>8246</v>
      </c>
      <c r="I2717" s="11">
        <v>1434395418</v>
      </c>
      <c r="J2717">
        <v>1431630618</v>
      </c>
      <c r="K2717" t="b">
        <v>0</v>
      </c>
      <c r="L2717">
        <v>4</v>
      </c>
      <c r="M2717" t="b">
        <v>0</v>
      </c>
      <c r="N2717">
        <f>ROUND(E2717/D2717*100,0)</f>
        <v>3</v>
      </c>
      <c r="O2717">
        <f>IFERROR(ROUND(E2717/L2717,2),0)</f>
        <v>29</v>
      </c>
      <c r="P2717" s="12" t="s">
        <v>8266</v>
      </c>
      <c r="Q2717" t="s">
        <v>8269</v>
      </c>
      <c r="R2717" s="9">
        <f t="shared" si="131"/>
        <v>42138.798819444448</v>
      </c>
      <c r="S2717" s="9">
        <f t="shared" si="132"/>
        <v>42170.798819444448</v>
      </c>
      <c r="T2717">
        <f t="shared" si="133"/>
        <v>2015</v>
      </c>
    </row>
    <row r="2718" spans="1:20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1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>ROUND(E2718/D2718*100,0)</f>
        <v>113</v>
      </c>
      <c r="O2718">
        <f>IFERROR(ROUND(E2718/L2718,2),0)</f>
        <v>30</v>
      </c>
      <c r="P2718" s="12" t="s">
        <v>8266</v>
      </c>
      <c r="Q2718" t="s">
        <v>8268</v>
      </c>
      <c r="R2718" s="9">
        <f t="shared" si="131"/>
        <v>42064.785613425927</v>
      </c>
      <c r="S2718" s="9">
        <f t="shared" si="132"/>
        <v>42099.743946759263</v>
      </c>
      <c r="T2718">
        <f t="shared" si="133"/>
        <v>2015</v>
      </c>
    </row>
    <row r="2719" spans="1:20" ht="58" x14ac:dyDescent="0.35">
      <c r="A2719">
        <v>2159</v>
      </c>
      <c r="B2719" s="3" t="s">
        <v>2160</v>
      </c>
      <c r="C2719" s="3" t="s">
        <v>6269</v>
      </c>
      <c r="D2719" s="6">
        <v>3600</v>
      </c>
      <c r="E2719" s="8">
        <v>26</v>
      </c>
      <c r="F2719" t="s">
        <v>8220</v>
      </c>
      <c r="G2719" t="s">
        <v>8223</v>
      </c>
      <c r="H2719" t="s">
        <v>8245</v>
      </c>
      <c r="I2719" s="11">
        <v>1310837574</v>
      </c>
      <c r="J2719">
        <v>1308245574</v>
      </c>
      <c r="K2719" t="b">
        <v>0</v>
      </c>
      <c r="L2719">
        <v>2</v>
      </c>
      <c r="M2719" t="b">
        <v>0</v>
      </c>
      <c r="N2719">
        <f>ROUND(E2719/D2719*100,0)</f>
        <v>1</v>
      </c>
      <c r="O2719">
        <f>IFERROR(ROUND(E2719/L2719,2),0)</f>
        <v>13</v>
      </c>
      <c r="P2719" s="12" t="s">
        <v>8285</v>
      </c>
      <c r="Q2719" t="s">
        <v>8300</v>
      </c>
      <c r="R2719" s="9">
        <f t="shared" si="131"/>
        <v>40710.731180555551</v>
      </c>
      <c r="S2719" s="9">
        <f t="shared" si="132"/>
        <v>40740.731180555551</v>
      </c>
      <c r="T2719">
        <f t="shared" si="133"/>
        <v>2011</v>
      </c>
    </row>
    <row r="2720" spans="1:20" ht="43.5" x14ac:dyDescent="0.35">
      <c r="A2720">
        <v>3191</v>
      </c>
      <c r="B2720" s="3" t="s">
        <v>3191</v>
      </c>
      <c r="C2720" s="3" t="s">
        <v>7301</v>
      </c>
      <c r="D2720" s="6">
        <v>3750</v>
      </c>
      <c r="E2720" s="8">
        <v>151</v>
      </c>
      <c r="F2720" t="s">
        <v>8220</v>
      </c>
      <c r="G2720" t="s">
        <v>8223</v>
      </c>
      <c r="H2720" t="s">
        <v>8245</v>
      </c>
      <c r="I2720" s="11">
        <v>1471370869</v>
      </c>
      <c r="J2720">
        <v>1466186869</v>
      </c>
      <c r="K2720" t="b">
        <v>0</v>
      </c>
      <c r="L2720">
        <v>4</v>
      </c>
      <c r="M2720" t="b">
        <v>0</v>
      </c>
      <c r="N2720">
        <f>ROUND(E2720/D2720*100,0)</f>
        <v>4</v>
      </c>
      <c r="O2720">
        <f>IFERROR(ROUND(E2720/L2720,2),0)</f>
        <v>37.75</v>
      </c>
      <c r="P2720" s="12" t="s">
        <v>8266</v>
      </c>
      <c r="Q2720" t="s">
        <v>8269</v>
      </c>
      <c r="R2720" s="9">
        <f t="shared" si="131"/>
        <v>42538.755428240736</v>
      </c>
      <c r="S2720" s="9">
        <f t="shared" si="132"/>
        <v>42598.755428240736</v>
      </c>
      <c r="T2720">
        <f t="shared" si="133"/>
        <v>2016</v>
      </c>
    </row>
    <row r="2721" spans="1:20" ht="43.5" x14ac:dyDescent="0.35">
      <c r="A2721">
        <v>4058</v>
      </c>
      <c r="B2721" s="3" t="s">
        <v>4054</v>
      </c>
      <c r="C2721" s="3" t="s">
        <v>8162</v>
      </c>
      <c r="D2721" s="6">
        <v>3750</v>
      </c>
      <c r="E2721" s="8">
        <v>95</v>
      </c>
      <c r="F2721" t="s">
        <v>8220</v>
      </c>
      <c r="G2721" t="s">
        <v>8223</v>
      </c>
      <c r="H2721" t="s">
        <v>8245</v>
      </c>
      <c r="I2721" s="11">
        <v>1459483140</v>
      </c>
      <c r="J2721">
        <v>1458178044</v>
      </c>
      <c r="K2721" t="b">
        <v>0</v>
      </c>
      <c r="L2721">
        <v>4</v>
      </c>
      <c r="M2721" t="b">
        <v>0</v>
      </c>
      <c r="N2721">
        <f>ROUND(E2721/D2721*100,0)</f>
        <v>3</v>
      </c>
      <c r="O2721">
        <f>IFERROR(ROUND(E2721/L2721,2),0)</f>
        <v>23.75</v>
      </c>
      <c r="P2721" s="12" t="s">
        <v>8266</v>
      </c>
      <c r="Q2721" t="s">
        <v>8268</v>
      </c>
      <c r="R2721" s="9">
        <f t="shared" si="131"/>
        <v>42446.060694444444</v>
      </c>
      <c r="S2721" s="9">
        <f t="shared" si="132"/>
        <v>42461.165972222225</v>
      </c>
      <c r="T2721">
        <f t="shared" si="133"/>
        <v>2016</v>
      </c>
    </row>
    <row r="2722" spans="1:20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1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>ROUND(E2722/D2722*100,0)</f>
        <v>110</v>
      </c>
      <c r="O2722">
        <f>IFERROR(ROUND(E2722/L2722,2),0)</f>
        <v>24.44</v>
      </c>
      <c r="P2722" s="12" t="s">
        <v>8266</v>
      </c>
      <c r="Q2722" t="s">
        <v>8268</v>
      </c>
      <c r="R2722" s="9">
        <f t="shared" si="131"/>
        <v>42213.505474537036</v>
      </c>
      <c r="S2722" s="9">
        <f t="shared" si="132"/>
        <v>42238.505474537036</v>
      </c>
      <c r="T2722">
        <f t="shared" si="133"/>
        <v>2015</v>
      </c>
    </row>
    <row r="2723" spans="1:20" ht="43.5" x14ac:dyDescent="0.35">
      <c r="A2723">
        <v>881</v>
      </c>
      <c r="B2723" s="3" t="s">
        <v>882</v>
      </c>
      <c r="C2723" s="3" t="s">
        <v>4991</v>
      </c>
      <c r="D2723" s="6">
        <v>3750</v>
      </c>
      <c r="E2723" s="8">
        <v>30</v>
      </c>
      <c r="F2723" t="s">
        <v>8220</v>
      </c>
      <c r="G2723" t="s">
        <v>8223</v>
      </c>
      <c r="H2723" t="s">
        <v>8245</v>
      </c>
      <c r="I2723" s="11">
        <v>1326520886</v>
      </c>
      <c r="J2723">
        <v>1322632886</v>
      </c>
      <c r="K2723" t="b">
        <v>0</v>
      </c>
      <c r="L2723">
        <v>1</v>
      </c>
      <c r="M2723" t="b">
        <v>0</v>
      </c>
      <c r="N2723">
        <f>ROUND(E2723/D2723*100,0)</f>
        <v>1</v>
      </c>
      <c r="O2723">
        <f>IFERROR(ROUND(E2723/L2723,2),0)</f>
        <v>30</v>
      </c>
      <c r="P2723" s="12" t="s">
        <v>8293</v>
      </c>
      <c r="Q2723" t="s">
        <v>8294</v>
      </c>
      <c r="R2723" s="9">
        <f t="shared" si="131"/>
        <v>40877.25099537037</v>
      </c>
      <c r="S2723" s="9">
        <f t="shared" si="132"/>
        <v>40922.25099537037</v>
      </c>
      <c r="T2723">
        <f t="shared" si="133"/>
        <v>2011</v>
      </c>
    </row>
    <row r="2724" spans="1:20" ht="43.5" x14ac:dyDescent="0.35">
      <c r="A2724">
        <v>773</v>
      </c>
      <c r="B2724" s="3" t="s">
        <v>774</v>
      </c>
      <c r="C2724" s="3" t="s">
        <v>4883</v>
      </c>
      <c r="D2724" s="6">
        <v>3759</v>
      </c>
      <c r="E2724" s="8">
        <v>32</v>
      </c>
      <c r="F2724" t="s">
        <v>8220</v>
      </c>
      <c r="G2724" t="s">
        <v>8224</v>
      </c>
      <c r="H2724" t="s">
        <v>8246</v>
      </c>
      <c r="I2724" s="11">
        <v>1431298860</v>
      </c>
      <c r="J2724">
        <v>1428341985</v>
      </c>
      <c r="K2724" t="b">
        <v>0</v>
      </c>
      <c r="L2724">
        <v>2</v>
      </c>
      <c r="M2724" t="b">
        <v>0</v>
      </c>
      <c r="N2724">
        <f>ROUND(E2724/D2724*100,0)</f>
        <v>1</v>
      </c>
      <c r="O2724">
        <f>IFERROR(ROUND(E2724/L2724,2),0)</f>
        <v>16</v>
      </c>
      <c r="P2724" s="12" t="s">
        <v>8280</v>
      </c>
      <c r="Q2724" t="s">
        <v>8317</v>
      </c>
      <c r="R2724" s="9">
        <f t="shared" si="131"/>
        <v>42100.735937499994</v>
      </c>
      <c r="S2724" s="9">
        <f t="shared" si="132"/>
        <v>42134.959027777775</v>
      </c>
      <c r="T2724">
        <f t="shared" si="133"/>
        <v>2015</v>
      </c>
    </row>
    <row r="2725" spans="1:20" ht="29" x14ac:dyDescent="0.3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 s="11">
        <v>1387601040</v>
      </c>
      <c r="J2725">
        <v>1386806254</v>
      </c>
      <c r="K2725" t="b">
        <v>0</v>
      </c>
      <c r="L2725">
        <v>14</v>
      </c>
      <c r="M2725" t="b">
        <v>1</v>
      </c>
      <c r="N2725">
        <f>ROUND(E2725/D2725*100,0)</f>
        <v>109</v>
      </c>
      <c r="O2725">
        <f>IFERROR(ROUND(E2725/L2725,2),0)</f>
        <v>31.07</v>
      </c>
      <c r="P2725" s="12" t="s">
        <v>8293</v>
      </c>
      <c r="Q2725" t="s">
        <v>8297</v>
      </c>
      <c r="R2725" s="9">
        <f t="shared" si="131"/>
        <v>41619.998310185183</v>
      </c>
      <c r="S2725" s="9">
        <f t="shared" si="132"/>
        <v>41629.197222222225</v>
      </c>
      <c r="T2725">
        <f t="shared" si="133"/>
        <v>2013</v>
      </c>
    </row>
    <row r="2726" spans="1:20" ht="43.5" x14ac:dyDescent="0.35">
      <c r="A2726">
        <v>880</v>
      </c>
      <c r="B2726" s="3" t="s">
        <v>881</v>
      </c>
      <c r="C2726" s="3" t="s">
        <v>4990</v>
      </c>
      <c r="D2726" s="6">
        <v>3780</v>
      </c>
      <c r="E2726" s="8">
        <v>113</v>
      </c>
      <c r="F2726" t="s">
        <v>8220</v>
      </c>
      <c r="G2726" t="s">
        <v>8223</v>
      </c>
      <c r="H2726" t="s">
        <v>8245</v>
      </c>
      <c r="I2726" s="11">
        <v>1351582938</v>
      </c>
      <c r="J2726">
        <v>1348731738</v>
      </c>
      <c r="K2726" t="b">
        <v>0</v>
      </c>
      <c r="L2726">
        <v>8</v>
      </c>
      <c r="M2726" t="b">
        <v>0</v>
      </c>
      <c r="N2726">
        <f>ROUND(E2726/D2726*100,0)</f>
        <v>3</v>
      </c>
      <c r="O2726">
        <f>IFERROR(ROUND(E2726/L2726,2),0)</f>
        <v>14.13</v>
      </c>
      <c r="P2726" s="12" t="s">
        <v>8293</v>
      </c>
      <c r="Q2726" t="s">
        <v>8294</v>
      </c>
      <c r="R2726" s="9">
        <f t="shared" si="131"/>
        <v>41179.32104166667</v>
      </c>
      <c r="S2726" s="9">
        <f t="shared" si="132"/>
        <v>41212.32104166667</v>
      </c>
      <c r="T2726">
        <f t="shared" si="133"/>
        <v>2012</v>
      </c>
    </row>
    <row r="2727" spans="1:20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1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>ROUND(E2727/D2727*100,0)</f>
        <v>4</v>
      </c>
      <c r="O2727">
        <f>IFERROR(ROUND(E2727/L2727,2),0)</f>
        <v>145</v>
      </c>
      <c r="P2727" s="12" t="s">
        <v>8277</v>
      </c>
      <c r="Q2727" t="s">
        <v>8307</v>
      </c>
      <c r="R2727" s="9">
        <f t="shared" si="131"/>
        <v>42027.056793981479</v>
      </c>
      <c r="S2727" s="9">
        <f t="shared" si="132"/>
        <v>42057.056793981479</v>
      </c>
      <c r="T2727">
        <f t="shared" si="133"/>
        <v>2015</v>
      </c>
    </row>
    <row r="2728" spans="1:20" ht="43.5" x14ac:dyDescent="0.35">
      <c r="A2728">
        <v>554</v>
      </c>
      <c r="B2728" s="3" t="s">
        <v>555</v>
      </c>
      <c r="C2728" s="3" t="s">
        <v>4664</v>
      </c>
      <c r="D2728" s="6">
        <v>3870</v>
      </c>
      <c r="E2728" s="8">
        <v>1416</v>
      </c>
      <c r="F2728" t="s">
        <v>8220</v>
      </c>
      <c r="G2728" t="s">
        <v>8223</v>
      </c>
      <c r="H2728" t="s">
        <v>8245</v>
      </c>
      <c r="I2728" s="11">
        <v>1413735972</v>
      </c>
      <c r="J2728">
        <v>1411143972</v>
      </c>
      <c r="K2728" t="b">
        <v>0</v>
      </c>
      <c r="L2728">
        <v>22</v>
      </c>
      <c r="M2728" t="b">
        <v>0</v>
      </c>
      <c r="N2728">
        <f>ROUND(E2728/D2728*100,0)</f>
        <v>37</v>
      </c>
      <c r="O2728">
        <f>IFERROR(ROUND(E2728/L2728,2),0)</f>
        <v>64.36</v>
      </c>
      <c r="P2728" s="12" t="s">
        <v>8277</v>
      </c>
      <c r="Q2728" t="s">
        <v>8307</v>
      </c>
      <c r="R2728" s="9">
        <f t="shared" si="131"/>
        <v>41901.684861111113</v>
      </c>
      <c r="S2728" s="9">
        <f t="shared" si="132"/>
        <v>41931.684861111113</v>
      </c>
      <c r="T2728">
        <f t="shared" si="133"/>
        <v>2014</v>
      </c>
    </row>
    <row r="2729" spans="1:20" ht="43.5" x14ac:dyDescent="0.3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 s="11">
        <v>1436110717</v>
      </c>
      <c r="J2729">
        <v>1433518717</v>
      </c>
      <c r="K2729" t="b">
        <v>0</v>
      </c>
      <c r="L2729">
        <v>20</v>
      </c>
      <c r="M2729" t="b">
        <v>1</v>
      </c>
      <c r="N2729">
        <f>ROUND(E2729/D2729*100,0)</f>
        <v>143</v>
      </c>
      <c r="O2729">
        <f>IFERROR(ROUND(E2729/L2729,2),0)</f>
        <v>21.5</v>
      </c>
      <c r="P2729" s="12" t="s">
        <v>8266</v>
      </c>
      <c r="Q2729" t="s">
        <v>8268</v>
      </c>
      <c r="R2729" s="9">
        <f t="shared" si="131"/>
        <v>42160.651817129634</v>
      </c>
      <c r="S2729" s="9">
        <f t="shared" si="132"/>
        <v>42190.651817129634</v>
      </c>
      <c r="T2729">
        <f t="shared" si="133"/>
        <v>2015</v>
      </c>
    </row>
    <row r="2730" spans="1:20" ht="43.5" x14ac:dyDescent="0.3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 s="11">
        <v>1448922600</v>
      </c>
      <c r="J2730">
        <v>1446352529</v>
      </c>
      <c r="K2730" t="b">
        <v>0</v>
      </c>
      <c r="L2730">
        <v>14</v>
      </c>
      <c r="M2730" t="b">
        <v>1</v>
      </c>
      <c r="N2730">
        <f>ROUND(E2730/D2730*100,0)</f>
        <v>129</v>
      </c>
      <c r="O2730">
        <f>IFERROR(ROUND(E2730/L2730,2),0)</f>
        <v>30.71</v>
      </c>
      <c r="P2730" s="12" t="s">
        <v>8266</v>
      </c>
      <c r="Q2730" t="s">
        <v>8268</v>
      </c>
      <c r="R2730" s="9">
        <f t="shared" si="131"/>
        <v>42309.191307870366</v>
      </c>
      <c r="S2730" s="9">
        <f t="shared" si="132"/>
        <v>42338.9375</v>
      </c>
      <c r="T2730">
        <f t="shared" si="133"/>
        <v>2015</v>
      </c>
    </row>
    <row r="2731" spans="1:20" ht="43.5" x14ac:dyDescent="0.3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 s="11">
        <v>1472621760</v>
      </c>
      <c r="J2731">
        <v>1472110513</v>
      </c>
      <c r="K2731" t="b">
        <v>0</v>
      </c>
      <c r="L2731">
        <v>9</v>
      </c>
      <c r="M2731" t="b">
        <v>1</v>
      </c>
      <c r="N2731">
        <f>ROUND(E2731/D2731*100,0)</f>
        <v>108</v>
      </c>
      <c r="O2731">
        <f>IFERROR(ROUND(E2731/L2731,2),0)</f>
        <v>47.78</v>
      </c>
      <c r="P2731" s="12" t="s">
        <v>8288</v>
      </c>
      <c r="Q2731" t="s">
        <v>8289</v>
      </c>
      <c r="R2731" s="9">
        <f t="shared" si="131"/>
        <v>42607.316122685181</v>
      </c>
      <c r="S2731" s="9">
        <f t="shared" si="132"/>
        <v>42613.233333333337</v>
      </c>
      <c r="T2731">
        <f t="shared" si="133"/>
        <v>2016</v>
      </c>
    </row>
    <row r="2732" spans="1:20" ht="58" x14ac:dyDescent="0.35">
      <c r="A2732">
        <v>918</v>
      </c>
      <c r="B2732" s="3" t="s">
        <v>919</v>
      </c>
      <c r="C2732" s="3" t="s">
        <v>5028</v>
      </c>
      <c r="D2732" s="6">
        <v>3900</v>
      </c>
      <c r="E2732" s="8">
        <v>196</v>
      </c>
      <c r="F2732" t="s">
        <v>8220</v>
      </c>
      <c r="G2732" t="s">
        <v>8224</v>
      </c>
      <c r="H2732" t="s">
        <v>8246</v>
      </c>
      <c r="I2732" s="11">
        <v>1417474761</v>
      </c>
      <c r="J2732">
        <v>1414879161</v>
      </c>
      <c r="K2732" t="b">
        <v>0</v>
      </c>
      <c r="L2732">
        <v>10</v>
      </c>
      <c r="M2732" t="b">
        <v>0</v>
      </c>
      <c r="N2732">
        <f>ROUND(E2732/D2732*100,0)</f>
        <v>5</v>
      </c>
      <c r="O2732">
        <f>IFERROR(ROUND(E2732/L2732,2),0)</f>
        <v>19.600000000000001</v>
      </c>
      <c r="P2732" s="12" t="s">
        <v>8293</v>
      </c>
      <c r="Q2732" t="s">
        <v>8315</v>
      </c>
      <c r="R2732" s="9">
        <f t="shared" si="131"/>
        <v>41944.916215277779</v>
      </c>
      <c r="S2732" s="9">
        <f t="shared" si="132"/>
        <v>41974.957881944443</v>
      </c>
      <c r="T2732">
        <f t="shared" si="133"/>
        <v>2014</v>
      </c>
    </row>
    <row r="2733" spans="1:20" ht="58" x14ac:dyDescent="0.35">
      <c r="A2733">
        <v>769</v>
      </c>
      <c r="B2733" s="3" t="s">
        <v>770</v>
      </c>
      <c r="C2733" s="3" t="s">
        <v>4879</v>
      </c>
      <c r="D2733" s="6">
        <v>4000</v>
      </c>
      <c r="E2733" s="8">
        <v>1656</v>
      </c>
      <c r="F2733" t="s">
        <v>8220</v>
      </c>
      <c r="G2733" t="s">
        <v>8223</v>
      </c>
      <c r="H2733" t="s">
        <v>8245</v>
      </c>
      <c r="I2733" s="11">
        <v>1388102094</v>
      </c>
      <c r="J2733">
        <v>1385510094</v>
      </c>
      <c r="K2733" t="b">
        <v>0</v>
      </c>
      <c r="L2733">
        <v>52</v>
      </c>
      <c r="M2733" t="b">
        <v>0</v>
      </c>
      <c r="N2733">
        <f>ROUND(E2733/D2733*100,0)</f>
        <v>41</v>
      </c>
      <c r="O2733">
        <f>IFERROR(ROUND(E2733/L2733,2),0)</f>
        <v>31.85</v>
      </c>
      <c r="P2733" s="12" t="s">
        <v>8280</v>
      </c>
      <c r="Q2733" t="s">
        <v>8317</v>
      </c>
      <c r="R2733" s="9">
        <f t="shared" si="131"/>
        <v>41604.996458333335</v>
      </c>
      <c r="S2733" s="9">
        <f t="shared" si="132"/>
        <v>41634.996458333335</v>
      </c>
      <c r="T2733">
        <f t="shared" si="133"/>
        <v>2013</v>
      </c>
    </row>
    <row r="2734" spans="1:20" ht="43.5" x14ac:dyDescent="0.35">
      <c r="A2734">
        <v>3104</v>
      </c>
      <c r="B2734" s="3" t="s">
        <v>3104</v>
      </c>
      <c r="C2734" s="3" t="s">
        <v>7214</v>
      </c>
      <c r="D2734" s="6">
        <v>4000</v>
      </c>
      <c r="E2734" s="8">
        <v>1185</v>
      </c>
      <c r="F2734" t="s">
        <v>8220</v>
      </c>
      <c r="G2734" t="s">
        <v>8225</v>
      </c>
      <c r="H2734" t="s">
        <v>8247</v>
      </c>
      <c r="I2734" s="11">
        <v>1422928800</v>
      </c>
      <c r="J2734">
        <v>1420235311</v>
      </c>
      <c r="K2734" t="b">
        <v>0</v>
      </c>
      <c r="L2734">
        <v>5</v>
      </c>
      <c r="M2734" t="b">
        <v>0</v>
      </c>
      <c r="N2734">
        <f>ROUND(E2734/D2734*100,0)</f>
        <v>30</v>
      </c>
      <c r="O2734">
        <f>IFERROR(ROUND(E2734/L2734,2),0)</f>
        <v>237</v>
      </c>
      <c r="P2734" s="12" t="s">
        <v>8266</v>
      </c>
      <c r="Q2734" t="s">
        <v>8267</v>
      </c>
      <c r="R2734" s="9">
        <f t="shared" si="131"/>
        <v>42006.908692129626</v>
      </c>
      <c r="S2734" s="9">
        <f t="shared" si="132"/>
        <v>42038.083333333328</v>
      </c>
      <c r="T2734">
        <f t="shared" si="133"/>
        <v>2015</v>
      </c>
    </row>
    <row r="2735" spans="1:20" ht="58" x14ac:dyDescent="0.35">
      <c r="A2735">
        <v>3093</v>
      </c>
      <c r="B2735" s="3" t="s">
        <v>3093</v>
      </c>
      <c r="C2735" s="3" t="s">
        <v>7203</v>
      </c>
      <c r="D2735" s="6">
        <v>4000</v>
      </c>
      <c r="E2735" s="8">
        <v>910</v>
      </c>
      <c r="F2735" t="s">
        <v>8220</v>
      </c>
      <c r="G2735" t="s">
        <v>8228</v>
      </c>
      <c r="H2735" t="s">
        <v>8250</v>
      </c>
      <c r="I2735" s="11">
        <v>1401595140</v>
      </c>
      <c r="J2735">
        <v>1398980941</v>
      </c>
      <c r="K2735" t="b">
        <v>0</v>
      </c>
      <c r="L2735">
        <v>17</v>
      </c>
      <c r="M2735" t="b">
        <v>0</v>
      </c>
      <c r="N2735">
        <f>ROUND(E2735/D2735*100,0)</f>
        <v>23</v>
      </c>
      <c r="O2735">
        <f>IFERROR(ROUND(E2735/L2735,2),0)</f>
        <v>53.53</v>
      </c>
      <c r="P2735" s="12" t="s">
        <v>8266</v>
      </c>
      <c r="Q2735" t="s">
        <v>8267</v>
      </c>
      <c r="R2735" s="9">
        <f t="shared" si="131"/>
        <v>41760.909039351849</v>
      </c>
      <c r="S2735" s="9">
        <f t="shared" si="132"/>
        <v>41791.165972222225</v>
      </c>
      <c r="T2735">
        <f t="shared" si="133"/>
        <v>2014</v>
      </c>
    </row>
    <row r="2736" spans="1:20" ht="43.5" x14ac:dyDescent="0.35">
      <c r="A2736">
        <v>1737</v>
      </c>
      <c r="B2736" s="3" t="s">
        <v>1738</v>
      </c>
      <c r="C2736" s="3" t="s">
        <v>5847</v>
      </c>
      <c r="D2736" s="6">
        <v>4000</v>
      </c>
      <c r="E2736" s="8">
        <v>850</v>
      </c>
      <c r="F2736" t="s">
        <v>8220</v>
      </c>
      <c r="G2736" t="s">
        <v>8223</v>
      </c>
      <c r="H2736" t="s">
        <v>8245</v>
      </c>
      <c r="I2736" s="11">
        <v>1437432392</v>
      </c>
      <c r="J2736">
        <v>1434840392</v>
      </c>
      <c r="K2736" t="b">
        <v>0</v>
      </c>
      <c r="L2736">
        <v>15</v>
      </c>
      <c r="M2736" t="b">
        <v>0</v>
      </c>
      <c r="N2736">
        <f>ROUND(E2736/D2736*100,0)</f>
        <v>21</v>
      </c>
      <c r="O2736">
        <f>IFERROR(ROUND(E2736/L2736,2),0)</f>
        <v>56.67</v>
      </c>
      <c r="P2736" s="12" t="s">
        <v>8293</v>
      </c>
      <c r="Q2736" t="s">
        <v>8296</v>
      </c>
      <c r="R2736" s="9">
        <f t="shared" si="131"/>
        <v>42175.948981481488</v>
      </c>
      <c r="S2736" s="9">
        <f t="shared" si="132"/>
        <v>42205.948981481488</v>
      </c>
      <c r="T2736">
        <f t="shared" si="133"/>
        <v>2015</v>
      </c>
    </row>
    <row r="2737" spans="1:20" ht="43.5" x14ac:dyDescent="0.35">
      <c r="A2737">
        <v>3739</v>
      </c>
      <c r="B2737" s="3" t="s">
        <v>3736</v>
      </c>
      <c r="C2737" s="3" t="s">
        <v>7849</v>
      </c>
      <c r="D2737" s="6">
        <v>4000</v>
      </c>
      <c r="E2737" s="8">
        <v>805</v>
      </c>
      <c r="F2737" t="s">
        <v>8220</v>
      </c>
      <c r="G2737" t="s">
        <v>8224</v>
      </c>
      <c r="H2737" t="s">
        <v>8246</v>
      </c>
      <c r="I2737" s="11">
        <v>1468752468</v>
      </c>
      <c r="J2737">
        <v>1467024468</v>
      </c>
      <c r="K2737" t="b">
        <v>0</v>
      </c>
      <c r="L2737">
        <v>8</v>
      </c>
      <c r="M2737" t="b">
        <v>0</v>
      </c>
      <c r="N2737">
        <f>ROUND(E2737/D2737*100,0)</f>
        <v>20</v>
      </c>
      <c r="O2737">
        <f>IFERROR(ROUND(E2737/L2737,2),0)</f>
        <v>100.63</v>
      </c>
      <c r="P2737" s="12" t="s">
        <v>8266</v>
      </c>
      <c r="Q2737" t="s">
        <v>8268</v>
      </c>
      <c r="R2737" s="9">
        <f t="shared" si="131"/>
        <v>42548.449861111112</v>
      </c>
      <c r="S2737" s="9">
        <f t="shared" si="132"/>
        <v>42568.449861111112</v>
      </c>
      <c r="T2737">
        <f t="shared" si="133"/>
        <v>2016</v>
      </c>
    </row>
    <row r="2738" spans="1:20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1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>ROUND(E2738/D2738*100,0)</f>
        <v>106</v>
      </c>
      <c r="O2738">
        <f>IFERROR(ROUND(E2738/L2738,2),0)</f>
        <v>53.13</v>
      </c>
      <c r="P2738" s="12" t="s">
        <v>8290</v>
      </c>
      <c r="Q2738" t="s">
        <v>8308</v>
      </c>
      <c r="R2738" s="9">
        <f t="shared" si="131"/>
        <v>40706.135208333333</v>
      </c>
      <c r="S2738" s="9">
        <f t="shared" si="132"/>
        <v>40736.135208333333</v>
      </c>
      <c r="T2738">
        <f t="shared" si="133"/>
        <v>2011</v>
      </c>
    </row>
    <row r="2739" spans="1:20" ht="43.5" x14ac:dyDescent="0.3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 s="11">
        <v>1446451200</v>
      </c>
      <c r="J2739">
        <v>1445539113</v>
      </c>
      <c r="K2739" t="b">
        <v>0</v>
      </c>
      <c r="L2739">
        <v>9</v>
      </c>
      <c r="M2739" t="b">
        <v>1</v>
      </c>
      <c r="N2739">
        <f>ROUND(E2739/D2739*100,0)</f>
        <v>101</v>
      </c>
      <c r="O2739">
        <f>IFERROR(ROUND(E2739/L2739,2),0)</f>
        <v>47.22</v>
      </c>
      <c r="P2739" s="12" t="s">
        <v>8293</v>
      </c>
      <c r="Q2739" t="s">
        <v>8295</v>
      </c>
      <c r="R2739" s="9">
        <f t="shared" si="131"/>
        <v>42299.776770833334</v>
      </c>
      <c r="S2739" s="9">
        <f t="shared" si="132"/>
        <v>42310.333333333328</v>
      </c>
      <c r="T2739">
        <f t="shared" si="133"/>
        <v>2015</v>
      </c>
    </row>
    <row r="2740" spans="1:20" ht="43.5" x14ac:dyDescent="0.35">
      <c r="A2740">
        <v>2774</v>
      </c>
      <c r="B2740" s="3" t="s">
        <v>2774</v>
      </c>
      <c r="C2740" s="3" t="s">
        <v>6884</v>
      </c>
      <c r="D2740" s="6">
        <v>4000</v>
      </c>
      <c r="E2740" s="8">
        <v>570</v>
      </c>
      <c r="F2740" t="s">
        <v>8220</v>
      </c>
      <c r="G2740" t="s">
        <v>8223</v>
      </c>
      <c r="H2740" t="s">
        <v>8245</v>
      </c>
      <c r="I2740" s="11">
        <v>1362711728</v>
      </c>
      <c r="J2740">
        <v>1360119728</v>
      </c>
      <c r="K2740" t="b">
        <v>0</v>
      </c>
      <c r="L2740">
        <v>13</v>
      </c>
      <c r="M2740" t="b">
        <v>0</v>
      </c>
      <c r="N2740">
        <f>ROUND(E2740/D2740*100,0)</f>
        <v>14</v>
      </c>
      <c r="O2740">
        <f>IFERROR(ROUND(E2740/L2740,2),0)</f>
        <v>43.85</v>
      </c>
      <c r="P2740" s="12" t="s">
        <v>8280</v>
      </c>
      <c r="Q2740" t="s">
        <v>8321</v>
      </c>
      <c r="R2740" s="9">
        <f t="shared" si="131"/>
        <v>41311.126481481479</v>
      </c>
      <c r="S2740" s="9">
        <f t="shared" si="132"/>
        <v>41341.126481481479</v>
      </c>
      <c r="T2740">
        <f t="shared" si="133"/>
        <v>2013</v>
      </c>
    </row>
    <row r="2741" spans="1:20" ht="58" x14ac:dyDescent="0.35">
      <c r="A2741">
        <v>948</v>
      </c>
      <c r="B2741" s="3" t="s">
        <v>949</v>
      </c>
      <c r="C2741" s="3" t="s">
        <v>5058</v>
      </c>
      <c r="D2741" s="6">
        <v>4000</v>
      </c>
      <c r="E2741" s="8">
        <v>480</v>
      </c>
      <c r="F2741" t="s">
        <v>8220</v>
      </c>
      <c r="G2741" t="s">
        <v>8232</v>
      </c>
      <c r="H2741" t="s">
        <v>8248</v>
      </c>
      <c r="I2741" s="11">
        <v>1457812364</v>
      </c>
      <c r="J2741">
        <v>1455220364</v>
      </c>
      <c r="K2741" t="b">
        <v>0</v>
      </c>
      <c r="L2741">
        <v>8</v>
      </c>
      <c r="M2741" t="b">
        <v>0</v>
      </c>
      <c r="N2741">
        <f>ROUND(E2741/D2741*100,0)</f>
        <v>12</v>
      </c>
      <c r="O2741">
        <f>IFERROR(ROUND(E2741/L2741,2),0)</f>
        <v>60</v>
      </c>
      <c r="P2741" s="12" t="s">
        <v>8277</v>
      </c>
      <c r="Q2741" t="s">
        <v>8279</v>
      </c>
      <c r="R2741" s="9">
        <f t="shared" si="131"/>
        <v>42411.828287037039</v>
      </c>
      <c r="S2741" s="9">
        <f t="shared" si="132"/>
        <v>42441.828287037039</v>
      </c>
      <c r="T2741">
        <f t="shared" si="133"/>
        <v>2016</v>
      </c>
    </row>
    <row r="2742" spans="1:20" ht="58" x14ac:dyDescent="0.35">
      <c r="A2742">
        <v>2860</v>
      </c>
      <c r="B2742" s="3" t="s">
        <v>2860</v>
      </c>
      <c r="C2742" s="3" t="s">
        <v>6970</v>
      </c>
      <c r="D2742" s="6">
        <v>4000</v>
      </c>
      <c r="E2742" s="8">
        <v>266</v>
      </c>
      <c r="F2742" t="s">
        <v>8220</v>
      </c>
      <c r="G2742" t="s">
        <v>8223</v>
      </c>
      <c r="H2742" t="s">
        <v>8245</v>
      </c>
      <c r="I2742" s="11">
        <v>1466363576</v>
      </c>
      <c r="J2742">
        <v>1461179576</v>
      </c>
      <c r="K2742" t="b">
        <v>0</v>
      </c>
      <c r="L2742">
        <v>9</v>
      </c>
      <c r="M2742" t="b">
        <v>0</v>
      </c>
      <c r="N2742">
        <f>ROUND(E2742/D2742*100,0)</f>
        <v>7</v>
      </c>
      <c r="O2742">
        <f>IFERROR(ROUND(E2742/L2742,2),0)</f>
        <v>29.56</v>
      </c>
      <c r="P2742" s="12" t="s">
        <v>8266</v>
      </c>
      <c r="Q2742" t="s">
        <v>8268</v>
      </c>
      <c r="R2742" s="9">
        <f t="shared" si="131"/>
        <v>42480.800648148142</v>
      </c>
      <c r="S2742" s="9">
        <f t="shared" si="132"/>
        <v>42540.800648148142</v>
      </c>
      <c r="T2742">
        <f t="shared" si="133"/>
        <v>2016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>ROUND(E2743/D2743*100,0)</f>
        <v>383</v>
      </c>
      <c r="O2743">
        <f>IFERROR(ROUND(E2743/L2743,2),0)</f>
        <v>15.04</v>
      </c>
      <c r="P2743" s="12" t="s">
        <v>8293</v>
      </c>
      <c r="Q2743" t="s">
        <v>8295</v>
      </c>
      <c r="R2743" s="9">
        <f t="shared" si="131"/>
        <v>41276.846817129634</v>
      </c>
      <c r="S2743" s="9">
        <f t="shared" si="132"/>
        <v>41290.846817129634</v>
      </c>
      <c r="T2743">
        <f t="shared" si="133"/>
        <v>2013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>ROUND(E2744/D2744*100,0)</f>
        <v>210</v>
      </c>
      <c r="O2744">
        <f>IFERROR(ROUND(E2744/L2744,2),0)</f>
        <v>105</v>
      </c>
      <c r="P2744" s="12" t="s">
        <v>8266</v>
      </c>
      <c r="Q2744" t="s">
        <v>8268</v>
      </c>
      <c r="R2744" s="9">
        <f t="shared" si="131"/>
        <v>42147.729930555557</v>
      </c>
      <c r="S2744" s="9">
        <f t="shared" si="132"/>
        <v>42177.729930555557</v>
      </c>
      <c r="T2744">
        <f t="shared" si="133"/>
        <v>2015</v>
      </c>
    </row>
    <row r="2745" spans="1:20" ht="43.5" x14ac:dyDescent="0.35">
      <c r="A2745">
        <v>1720</v>
      </c>
      <c r="B2745" s="3" t="s">
        <v>1721</v>
      </c>
      <c r="C2745" s="3" t="s">
        <v>5830</v>
      </c>
      <c r="D2745" s="6">
        <v>4000</v>
      </c>
      <c r="E2745" s="8">
        <v>225</v>
      </c>
      <c r="F2745" t="s">
        <v>8220</v>
      </c>
      <c r="G2745" t="s">
        <v>8223</v>
      </c>
      <c r="H2745" t="s">
        <v>8245</v>
      </c>
      <c r="I2745" s="11">
        <v>1415562471</v>
      </c>
      <c r="J2745">
        <v>1412966871</v>
      </c>
      <c r="K2745" t="b">
        <v>0</v>
      </c>
      <c r="L2745">
        <v>8</v>
      </c>
      <c r="M2745" t="b">
        <v>0</v>
      </c>
      <c r="N2745">
        <f>ROUND(E2745/D2745*100,0)</f>
        <v>6</v>
      </c>
      <c r="O2745">
        <f>IFERROR(ROUND(E2745/L2745,2),0)</f>
        <v>28.13</v>
      </c>
      <c r="P2745" s="12" t="s">
        <v>8293</v>
      </c>
      <c r="Q2745" t="s">
        <v>8296</v>
      </c>
      <c r="R2745" s="9">
        <f t="shared" si="131"/>
        <v>41922.783229166671</v>
      </c>
      <c r="S2745" s="9">
        <f t="shared" si="132"/>
        <v>41952.824895833335</v>
      </c>
      <c r="T2745">
        <f t="shared" si="133"/>
        <v>2014</v>
      </c>
    </row>
    <row r="2746" spans="1:20" ht="43.5" x14ac:dyDescent="0.35">
      <c r="A2746">
        <v>232</v>
      </c>
      <c r="B2746" s="3" t="s">
        <v>234</v>
      </c>
      <c r="C2746" s="3" t="s">
        <v>4342</v>
      </c>
      <c r="D2746" s="6">
        <v>4000</v>
      </c>
      <c r="E2746" s="8">
        <v>110</v>
      </c>
      <c r="F2746" t="s">
        <v>8220</v>
      </c>
      <c r="G2746" t="s">
        <v>8224</v>
      </c>
      <c r="H2746" t="s">
        <v>8246</v>
      </c>
      <c r="I2746" s="11">
        <v>1425066546</v>
      </c>
      <c r="J2746">
        <v>1422474546</v>
      </c>
      <c r="K2746" t="b">
        <v>0</v>
      </c>
      <c r="L2746">
        <v>7</v>
      </c>
      <c r="M2746" t="b">
        <v>0</v>
      </c>
      <c r="N2746">
        <f>ROUND(E2746/D2746*100,0)</f>
        <v>3</v>
      </c>
      <c r="O2746">
        <f>IFERROR(ROUND(E2746/L2746,2),0)</f>
        <v>15.71</v>
      </c>
      <c r="P2746" s="12" t="s">
        <v>8290</v>
      </c>
      <c r="Q2746" t="s">
        <v>8292</v>
      </c>
      <c r="R2746" s="9">
        <f t="shared" si="131"/>
        <v>42032.82576388889</v>
      </c>
      <c r="S2746" s="9">
        <f t="shared" si="132"/>
        <v>42062.82576388889</v>
      </c>
      <c r="T2746">
        <f t="shared" si="133"/>
        <v>2015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>ROUND(E2747/D2747*100,0)</f>
        <v>104</v>
      </c>
      <c r="O2747">
        <f>IFERROR(ROUND(E2747/L2747,2),0)</f>
        <v>18.91</v>
      </c>
      <c r="P2747" s="12" t="s">
        <v>8293</v>
      </c>
      <c r="Q2747" t="s">
        <v>8294</v>
      </c>
      <c r="R2747" s="9">
        <f t="shared" si="131"/>
        <v>40192.542233796295</v>
      </c>
      <c r="S2747" s="9">
        <f t="shared" si="132"/>
        <v>40224.208333333336</v>
      </c>
      <c r="T2747">
        <f t="shared" si="133"/>
        <v>2010</v>
      </c>
    </row>
    <row r="2748" spans="1:20" ht="43.5" x14ac:dyDescent="0.35">
      <c r="A2748">
        <v>1100</v>
      </c>
      <c r="B2748" s="3" t="s">
        <v>1101</v>
      </c>
      <c r="C2748" s="3" t="s">
        <v>5210</v>
      </c>
      <c r="D2748" s="6">
        <v>4000</v>
      </c>
      <c r="E2748" s="8">
        <v>100</v>
      </c>
      <c r="F2748" t="s">
        <v>8220</v>
      </c>
      <c r="G2748" t="s">
        <v>8235</v>
      </c>
      <c r="H2748" t="s">
        <v>8248</v>
      </c>
      <c r="I2748" s="11">
        <v>1455417571</v>
      </c>
      <c r="J2748">
        <v>1452825571</v>
      </c>
      <c r="K2748" t="b">
        <v>0</v>
      </c>
      <c r="L2748">
        <v>10</v>
      </c>
      <c r="M2748" t="b">
        <v>0</v>
      </c>
      <c r="N2748">
        <f>ROUND(E2748/D2748*100,0)</f>
        <v>3</v>
      </c>
      <c r="O2748">
        <f>IFERROR(ROUND(E2748/L2748,2),0)</f>
        <v>10</v>
      </c>
      <c r="P2748" s="12" t="s">
        <v>8285</v>
      </c>
      <c r="Q2748" t="s">
        <v>8300</v>
      </c>
      <c r="R2748" s="9">
        <f t="shared" si="131"/>
        <v>42384.110775462963</v>
      </c>
      <c r="S2748" s="9">
        <f t="shared" si="132"/>
        <v>42414.110775462963</v>
      </c>
      <c r="T2748">
        <f t="shared" si="133"/>
        <v>2016</v>
      </c>
    </row>
    <row r="2749" spans="1:20" ht="29" x14ac:dyDescent="0.35">
      <c r="A2749">
        <v>1799</v>
      </c>
      <c r="B2749" s="3" t="s">
        <v>1800</v>
      </c>
      <c r="C2749" s="3" t="s">
        <v>5909</v>
      </c>
      <c r="D2749" s="6">
        <v>4000</v>
      </c>
      <c r="E2749" s="8">
        <v>69.83</v>
      </c>
      <c r="F2749" t="s">
        <v>8220</v>
      </c>
      <c r="G2749" t="s">
        <v>8224</v>
      </c>
      <c r="H2749" t="s">
        <v>8246</v>
      </c>
      <c r="I2749" s="11">
        <v>1415740408</v>
      </c>
      <c r="J2749">
        <v>1414008808</v>
      </c>
      <c r="K2749" t="b">
        <v>1</v>
      </c>
      <c r="L2749">
        <v>6</v>
      </c>
      <c r="M2749" t="b">
        <v>0</v>
      </c>
      <c r="N2749">
        <f>ROUND(E2749/D2749*100,0)</f>
        <v>2</v>
      </c>
      <c r="O2749">
        <f>IFERROR(ROUND(E2749/L2749,2),0)</f>
        <v>11.64</v>
      </c>
      <c r="P2749" s="12" t="s">
        <v>8282</v>
      </c>
      <c r="Q2749" t="s">
        <v>8283</v>
      </c>
      <c r="R2749" s="9">
        <f t="shared" si="131"/>
        <v>41934.842685185184</v>
      </c>
      <c r="S2749" s="9">
        <f t="shared" si="132"/>
        <v>41954.884351851855</v>
      </c>
      <c r="T2749">
        <f t="shared" si="133"/>
        <v>2014</v>
      </c>
    </row>
    <row r="2750" spans="1:20" ht="43.5" x14ac:dyDescent="0.35">
      <c r="A2750">
        <v>996</v>
      </c>
      <c r="B2750" s="3" t="s">
        <v>997</v>
      </c>
      <c r="C2750" s="3" t="s">
        <v>5106</v>
      </c>
      <c r="D2750" s="6">
        <v>4000</v>
      </c>
      <c r="E2750" s="8">
        <v>65</v>
      </c>
      <c r="F2750" t="s">
        <v>8220</v>
      </c>
      <c r="G2750" t="s">
        <v>8223</v>
      </c>
      <c r="H2750" t="s">
        <v>8245</v>
      </c>
      <c r="I2750" s="11">
        <v>1406474820</v>
      </c>
      <c r="J2750">
        <v>1403902060</v>
      </c>
      <c r="K2750" t="b">
        <v>0</v>
      </c>
      <c r="L2750">
        <v>5</v>
      </c>
      <c r="M2750" t="b">
        <v>0</v>
      </c>
      <c r="N2750">
        <f>ROUND(E2750/D2750*100,0)</f>
        <v>2</v>
      </c>
      <c r="O2750">
        <f>IFERROR(ROUND(E2750/L2750,2),0)</f>
        <v>13</v>
      </c>
      <c r="P2750" s="12" t="s">
        <v>8277</v>
      </c>
      <c r="Q2750" t="s">
        <v>8279</v>
      </c>
      <c r="R2750" s="9">
        <f t="shared" si="131"/>
        <v>41817.866435185184</v>
      </c>
      <c r="S2750" s="9">
        <f t="shared" si="132"/>
        <v>41847.643750000003</v>
      </c>
      <c r="T2750">
        <f t="shared" si="133"/>
        <v>2014</v>
      </c>
    </row>
    <row r="2751" spans="1:20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>ROUND(E2751/D2751*100,0)</f>
        <v>117</v>
      </c>
      <c r="O2751">
        <f>IFERROR(ROUND(E2751/L2751,2),0)</f>
        <v>51.25</v>
      </c>
      <c r="P2751" s="12" t="s">
        <v>8290</v>
      </c>
      <c r="Q2751" t="s">
        <v>8298</v>
      </c>
      <c r="R2751" s="9">
        <f t="shared" si="131"/>
        <v>41989.91134259259</v>
      </c>
      <c r="S2751" s="9">
        <f t="shared" si="132"/>
        <v>42005.332638888889</v>
      </c>
      <c r="T2751">
        <f t="shared" si="133"/>
        <v>2014</v>
      </c>
    </row>
    <row r="2752" spans="1:20" ht="43.5" x14ac:dyDescent="0.35">
      <c r="A2752">
        <v>2764</v>
      </c>
      <c r="B2752" s="3" t="s">
        <v>2764</v>
      </c>
      <c r="C2752" s="3" t="s">
        <v>6874</v>
      </c>
      <c r="D2752" s="6">
        <v>4000</v>
      </c>
      <c r="E2752" s="8">
        <v>45</v>
      </c>
      <c r="F2752" t="s">
        <v>8220</v>
      </c>
      <c r="G2752" t="s">
        <v>8223</v>
      </c>
      <c r="H2752" t="s">
        <v>8245</v>
      </c>
      <c r="I2752" s="11">
        <v>1338404400</v>
      </c>
      <c r="J2752">
        <v>1335855631</v>
      </c>
      <c r="K2752" t="b">
        <v>0</v>
      </c>
      <c r="L2752">
        <v>4</v>
      </c>
      <c r="M2752" t="b">
        <v>0</v>
      </c>
      <c r="N2752">
        <f>ROUND(E2752/D2752*100,0)</f>
        <v>1</v>
      </c>
      <c r="O2752">
        <f>IFERROR(ROUND(E2752/L2752,2),0)</f>
        <v>11.25</v>
      </c>
      <c r="P2752" s="12" t="s">
        <v>8280</v>
      </c>
      <c r="Q2752" t="s">
        <v>8321</v>
      </c>
      <c r="R2752" s="9">
        <f t="shared" si="131"/>
        <v>41030.292025462964</v>
      </c>
      <c r="S2752" s="9">
        <f t="shared" si="132"/>
        <v>41059.791666666664</v>
      </c>
      <c r="T2752">
        <f t="shared" si="133"/>
        <v>2012</v>
      </c>
    </row>
    <row r="2753" spans="1:20" ht="43.5" x14ac:dyDescent="0.35">
      <c r="A2753">
        <v>1719</v>
      </c>
      <c r="B2753" s="3" t="s">
        <v>1720</v>
      </c>
      <c r="C2753" s="3" t="s">
        <v>5829</v>
      </c>
      <c r="D2753" s="6">
        <v>4000</v>
      </c>
      <c r="E2753" s="8">
        <v>35</v>
      </c>
      <c r="F2753" t="s">
        <v>8220</v>
      </c>
      <c r="G2753" t="s">
        <v>8223</v>
      </c>
      <c r="H2753" t="s">
        <v>8245</v>
      </c>
      <c r="I2753" s="11">
        <v>1410958191</v>
      </c>
      <c r="J2753">
        <v>1408366191</v>
      </c>
      <c r="K2753" t="b">
        <v>0</v>
      </c>
      <c r="L2753">
        <v>3</v>
      </c>
      <c r="M2753" t="b">
        <v>0</v>
      </c>
      <c r="N2753">
        <f>ROUND(E2753/D2753*100,0)</f>
        <v>1</v>
      </c>
      <c r="O2753">
        <f>IFERROR(ROUND(E2753/L2753,2),0)</f>
        <v>11.67</v>
      </c>
      <c r="P2753" s="12" t="s">
        <v>8293</v>
      </c>
      <c r="Q2753" t="s">
        <v>8296</v>
      </c>
      <c r="R2753" s="9">
        <f t="shared" si="131"/>
        <v>41869.534618055557</v>
      </c>
      <c r="S2753" s="9">
        <f t="shared" si="132"/>
        <v>41899.534618055557</v>
      </c>
      <c r="T2753">
        <f t="shared" si="133"/>
        <v>2014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>ROUND(E2754/D2754*100,0)</f>
        <v>136</v>
      </c>
      <c r="O2754">
        <f>IFERROR(ROUND(E2754/L2754,2),0)</f>
        <v>15.15</v>
      </c>
      <c r="P2754" s="12" t="s">
        <v>8266</v>
      </c>
      <c r="Q2754" t="s">
        <v>8268</v>
      </c>
      <c r="R2754" s="9">
        <f t="shared" si="131"/>
        <v>42461.689745370371</v>
      </c>
      <c r="S2754" s="9">
        <f t="shared" si="132"/>
        <v>42521.689745370371</v>
      </c>
      <c r="T2754">
        <f t="shared" si="133"/>
        <v>2016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>ROUND(E2755/D2755*100,0)</f>
        <v>1</v>
      </c>
      <c r="O2755">
        <f>IFERROR(ROUND(E2755/L2755,2),0)</f>
        <v>45.33</v>
      </c>
      <c r="P2755" s="12" t="s">
        <v>8277</v>
      </c>
      <c r="Q2755" t="s">
        <v>8279</v>
      </c>
      <c r="R2755" s="9">
        <f t="shared" ref="R2755:R2818" si="134">(((J2755/60)/60)/24)+DATE(1970,1,1)</f>
        <v>41935.221585648149</v>
      </c>
      <c r="S2755" s="9">
        <f t="shared" ref="S2755:S2818" si="135">(((I2755/60)/60)/24)+DATE(1970,1,1)</f>
        <v>41975.263252314813</v>
      </c>
      <c r="T2755">
        <f t="shared" si="133"/>
        <v>2014</v>
      </c>
    </row>
    <row r="2756" spans="1:20" ht="43.5" x14ac:dyDescent="0.35">
      <c r="A2756">
        <v>2767</v>
      </c>
      <c r="B2756" s="3" t="s">
        <v>2767</v>
      </c>
      <c r="C2756" s="3" t="s">
        <v>6877</v>
      </c>
      <c r="D2756" s="6">
        <v>4000</v>
      </c>
      <c r="E2756" s="8">
        <v>34</v>
      </c>
      <c r="F2756" t="s">
        <v>8220</v>
      </c>
      <c r="G2756" t="s">
        <v>8228</v>
      </c>
      <c r="H2756" t="s">
        <v>8250</v>
      </c>
      <c r="I2756" s="11">
        <v>1439766050</v>
      </c>
      <c r="J2756">
        <v>1434582050</v>
      </c>
      <c r="K2756" t="b">
        <v>0</v>
      </c>
      <c r="L2756">
        <v>3</v>
      </c>
      <c r="M2756" t="b">
        <v>0</v>
      </c>
      <c r="N2756">
        <f>ROUND(E2756/D2756*100,0)</f>
        <v>1</v>
      </c>
      <c r="O2756">
        <f>IFERROR(ROUND(E2756/L2756,2),0)</f>
        <v>11.33</v>
      </c>
      <c r="P2756" s="12" t="s">
        <v>8280</v>
      </c>
      <c r="Q2756" t="s">
        <v>8321</v>
      </c>
      <c r="R2756" s="9">
        <f t="shared" si="134"/>
        <v>42172.958912037036</v>
      </c>
      <c r="S2756" s="9">
        <f t="shared" si="135"/>
        <v>42232.958912037036</v>
      </c>
      <c r="T2756">
        <f t="shared" si="133"/>
        <v>2015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1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>ROUND(E2757/D2757*100,0)</f>
        <v>13</v>
      </c>
      <c r="O2757">
        <f>IFERROR(ROUND(E2757/L2757,2),0)</f>
        <v>80.599999999999994</v>
      </c>
      <c r="P2757" s="12" t="s">
        <v>8290</v>
      </c>
      <c r="Q2757" t="s">
        <v>8302</v>
      </c>
      <c r="R2757" s="9">
        <f t="shared" si="134"/>
        <v>41788.381909722222</v>
      </c>
      <c r="S2757" s="9">
        <f t="shared" si="135"/>
        <v>41821.791666666664</v>
      </c>
      <c r="T2757">
        <f t="shared" si="133"/>
        <v>2014</v>
      </c>
    </row>
    <row r="2758" spans="1:20" ht="58" x14ac:dyDescent="0.35">
      <c r="A2758">
        <v>1492</v>
      </c>
      <c r="B2758" s="3" t="s">
        <v>1493</v>
      </c>
      <c r="C2758" s="3" t="s">
        <v>5602</v>
      </c>
      <c r="D2758" s="6">
        <v>4000</v>
      </c>
      <c r="E2758" s="8">
        <v>30</v>
      </c>
      <c r="F2758" t="s">
        <v>8220</v>
      </c>
      <c r="G2758" t="s">
        <v>8223</v>
      </c>
      <c r="H2758" t="s">
        <v>8245</v>
      </c>
      <c r="I2758" s="11">
        <v>1308431646</v>
      </c>
      <c r="J2758">
        <v>1305839646</v>
      </c>
      <c r="K2758" t="b">
        <v>0</v>
      </c>
      <c r="L2758">
        <v>2</v>
      </c>
      <c r="M2758" t="b">
        <v>0</v>
      </c>
      <c r="N2758">
        <f>ROUND(E2758/D2758*100,0)</f>
        <v>1</v>
      </c>
      <c r="O2758">
        <f>IFERROR(ROUND(E2758/L2758,2),0)</f>
        <v>15</v>
      </c>
      <c r="P2758" s="12" t="s">
        <v>8280</v>
      </c>
      <c r="Q2758" t="s">
        <v>8317</v>
      </c>
      <c r="R2758" s="9">
        <f t="shared" si="134"/>
        <v>40682.884791666671</v>
      </c>
      <c r="S2758" s="9">
        <f t="shared" si="135"/>
        <v>40712.884791666671</v>
      </c>
      <c r="T2758">
        <f t="shared" si="133"/>
        <v>2011</v>
      </c>
    </row>
    <row r="2759" spans="1:20" ht="29" x14ac:dyDescent="0.35">
      <c r="A2759">
        <v>4065</v>
      </c>
      <c r="B2759" s="3" t="s">
        <v>4061</v>
      </c>
      <c r="C2759" s="3" t="s">
        <v>8169</v>
      </c>
      <c r="D2759" s="6">
        <v>4000</v>
      </c>
      <c r="E2759" s="8">
        <v>27</v>
      </c>
      <c r="F2759" t="s">
        <v>8220</v>
      </c>
      <c r="G2759" t="s">
        <v>8223</v>
      </c>
      <c r="H2759" t="s">
        <v>8245</v>
      </c>
      <c r="I2759" s="11">
        <v>1407883811</v>
      </c>
      <c r="J2759">
        <v>1405291811</v>
      </c>
      <c r="K2759" t="b">
        <v>0</v>
      </c>
      <c r="L2759">
        <v>4</v>
      </c>
      <c r="M2759" t="b">
        <v>0</v>
      </c>
      <c r="N2759">
        <f>ROUND(E2759/D2759*100,0)</f>
        <v>1</v>
      </c>
      <c r="O2759">
        <f>IFERROR(ROUND(E2759/L2759,2),0)</f>
        <v>6.75</v>
      </c>
      <c r="P2759" s="12" t="s">
        <v>8266</v>
      </c>
      <c r="Q2759" t="s">
        <v>8268</v>
      </c>
      <c r="R2759" s="9">
        <f t="shared" si="134"/>
        <v>41833.951516203706</v>
      </c>
      <c r="S2759" s="9">
        <f t="shared" si="135"/>
        <v>41863.951516203706</v>
      </c>
      <c r="T2759">
        <f t="shared" si="133"/>
        <v>2014</v>
      </c>
    </row>
    <row r="2760" spans="1:20" ht="58" x14ac:dyDescent="0.35">
      <c r="A2760">
        <v>3950</v>
      </c>
      <c r="B2760" s="3" t="s">
        <v>3947</v>
      </c>
      <c r="C2760" s="3" t="s">
        <v>8058</v>
      </c>
      <c r="D2760" s="6">
        <v>4000</v>
      </c>
      <c r="E2760" s="8">
        <v>25</v>
      </c>
      <c r="F2760" t="s">
        <v>8220</v>
      </c>
      <c r="G2760" t="s">
        <v>8223</v>
      </c>
      <c r="H2760" t="s">
        <v>8245</v>
      </c>
      <c r="I2760" s="11">
        <v>1460140500</v>
      </c>
      <c r="J2760">
        <v>1457628680</v>
      </c>
      <c r="K2760" t="b">
        <v>0</v>
      </c>
      <c r="L2760">
        <v>1</v>
      </c>
      <c r="M2760" t="b">
        <v>0</v>
      </c>
      <c r="N2760">
        <f>ROUND(E2760/D2760*100,0)</f>
        <v>1</v>
      </c>
      <c r="O2760">
        <f>IFERROR(ROUND(E2760/L2760,2),0)</f>
        <v>25</v>
      </c>
      <c r="P2760" s="12" t="s">
        <v>8266</v>
      </c>
      <c r="Q2760" t="s">
        <v>8268</v>
      </c>
      <c r="R2760" s="9">
        <f t="shared" si="134"/>
        <v>42439.702314814815</v>
      </c>
      <c r="S2760" s="9">
        <f t="shared" si="135"/>
        <v>42468.774305555555</v>
      </c>
      <c r="T2760">
        <f t="shared" si="133"/>
        <v>2016</v>
      </c>
    </row>
    <row r="2761" spans="1:20" ht="43.5" x14ac:dyDescent="0.35">
      <c r="A2761">
        <v>766</v>
      </c>
      <c r="B2761" s="3" t="s">
        <v>767</v>
      </c>
      <c r="C2761" s="3" t="s">
        <v>4876</v>
      </c>
      <c r="D2761" s="6">
        <v>4000</v>
      </c>
      <c r="E2761" s="8">
        <v>0</v>
      </c>
      <c r="F2761" t="s">
        <v>8220</v>
      </c>
      <c r="G2761" t="s">
        <v>8228</v>
      </c>
      <c r="H2761" t="s">
        <v>8250</v>
      </c>
      <c r="I2761" s="11">
        <v>1424112483</v>
      </c>
      <c r="J2761">
        <v>1421520483</v>
      </c>
      <c r="K2761" t="b">
        <v>0</v>
      </c>
      <c r="L2761">
        <v>0</v>
      </c>
      <c r="M2761" t="b">
        <v>0</v>
      </c>
      <c r="N2761">
        <f>ROUND(E2761/D2761*100,0)</f>
        <v>0</v>
      </c>
      <c r="O2761">
        <f>IFERROR(ROUND(E2761/L2761,2),0)</f>
        <v>0</v>
      </c>
      <c r="P2761" s="12" t="s">
        <v>8280</v>
      </c>
      <c r="Q2761" t="s">
        <v>8317</v>
      </c>
      <c r="R2761" s="9">
        <f t="shared" si="134"/>
        <v>42021.783368055556</v>
      </c>
      <c r="S2761" s="9">
        <f t="shared" si="135"/>
        <v>42051.783368055556</v>
      </c>
      <c r="T2761">
        <f t="shared" si="133"/>
        <v>2015</v>
      </c>
    </row>
    <row r="2762" spans="1:20" ht="43.5" x14ac:dyDescent="0.35">
      <c r="A2762">
        <v>1142</v>
      </c>
      <c r="B2762" s="3" t="s">
        <v>1143</v>
      </c>
      <c r="C2762" s="3" t="s">
        <v>5252</v>
      </c>
      <c r="D2762" s="6">
        <v>4000</v>
      </c>
      <c r="E2762" s="8">
        <v>0</v>
      </c>
      <c r="F2762" t="s">
        <v>8220</v>
      </c>
      <c r="G2762" t="s">
        <v>8223</v>
      </c>
      <c r="H2762" t="s">
        <v>8245</v>
      </c>
      <c r="I2762" s="11">
        <v>1424131727</v>
      </c>
      <c r="J2762">
        <v>1421539727</v>
      </c>
      <c r="K2762" t="b">
        <v>0</v>
      </c>
      <c r="L2762">
        <v>0</v>
      </c>
      <c r="M2762" t="b">
        <v>0</v>
      </c>
      <c r="N2762">
        <f>ROUND(E2762/D2762*100,0)</f>
        <v>0</v>
      </c>
      <c r="O2762">
        <f>IFERROR(ROUND(E2762/L2762,2),0)</f>
        <v>0</v>
      </c>
      <c r="P2762" s="12" t="s">
        <v>8285</v>
      </c>
      <c r="Q2762" t="s">
        <v>8309</v>
      </c>
      <c r="R2762" s="9">
        <f t="shared" si="134"/>
        <v>42022.006099537044</v>
      </c>
      <c r="S2762" s="9">
        <f t="shared" si="135"/>
        <v>42052.006099537044</v>
      </c>
      <c r="T2762">
        <f t="shared" si="133"/>
        <v>2015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>ROUND(E2763/D2763*100,0)</f>
        <v>133</v>
      </c>
      <c r="O2763">
        <f>IFERROR(ROUND(E2763/L2763,2),0)</f>
        <v>25.02</v>
      </c>
      <c r="P2763" s="12" t="s">
        <v>8293</v>
      </c>
      <c r="Q2763" t="s">
        <v>8294</v>
      </c>
      <c r="R2763" s="9">
        <f t="shared" si="134"/>
        <v>41107.726782407408</v>
      </c>
      <c r="S2763" s="9">
        <f t="shared" si="135"/>
        <v>41118.083333333336</v>
      </c>
      <c r="T2763">
        <f t="shared" si="133"/>
        <v>2012</v>
      </c>
    </row>
    <row r="2764" spans="1:20" ht="43.5" x14ac:dyDescent="0.3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 s="11">
        <v>1480140000</v>
      </c>
      <c r="J2764">
        <v>1479186575</v>
      </c>
      <c r="K2764" t="b">
        <v>0</v>
      </c>
      <c r="L2764">
        <v>13</v>
      </c>
      <c r="M2764" t="b">
        <v>1</v>
      </c>
      <c r="N2764">
        <f>ROUND(E2764/D2764*100,0)</f>
        <v>100</v>
      </c>
      <c r="O2764">
        <f>IFERROR(ROUND(E2764/L2764,2),0)</f>
        <v>30.77</v>
      </c>
      <c r="P2764" s="12" t="s">
        <v>8266</v>
      </c>
      <c r="Q2764" t="s">
        <v>8268</v>
      </c>
      <c r="R2764" s="9">
        <f t="shared" si="134"/>
        <v>42689.214988425927</v>
      </c>
      <c r="S2764" s="9">
        <f t="shared" si="135"/>
        <v>42700.25</v>
      </c>
      <c r="T2764">
        <f t="shared" si="133"/>
        <v>2016</v>
      </c>
    </row>
    <row r="2765" spans="1:20" ht="43.5" x14ac:dyDescent="0.35">
      <c r="A2765">
        <v>1409</v>
      </c>
      <c r="B2765" s="3" t="s">
        <v>1410</v>
      </c>
      <c r="C2765" s="3" t="s">
        <v>5519</v>
      </c>
      <c r="D2765" s="6">
        <v>4000</v>
      </c>
      <c r="E2765" s="8">
        <v>0</v>
      </c>
      <c r="F2765" t="s">
        <v>8220</v>
      </c>
      <c r="G2765" t="s">
        <v>8223</v>
      </c>
      <c r="H2765" t="s">
        <v>8245</v>
      </c>
      <c r="I2765" s="11">
        <v>1420085535</v>
      </c>
      <c r="J2765">
        <v>1414897935</v>
      </c>
      <c r="K2765" t="b">
        <v>0</v>
      </c>
      <c r="L2765">
        <v>0</v>
      </c>
      <c r="M2765" t="b">
        <v>0</v>
      </c>
      <c r="N2765">
        <f>ROUND(E2765/D2765*100,0)</f>
        <v>0</v>
      </c>
      <c r="O2765">
        <f>IFERROR(ROUND(E2765/L2765,2),0)</f>
        <v>0</v>
      </c>
      <c r="P2765" s="12" t="s">
        <v>8280</v>
      </c>
      <c r="Q2765" t="s">
        <v>8313</v>
      </c>
      <c r="R2765" s="9">
        <f t="shared" si="134"/>
        <v>41945.133506944447</v>
      </c>
      <c r="S2765" s="9">
        <f t="shared" si="135"/>
        <v>42005.175173611111</v>
      </c>
      <c r="T2765">
        <f t="shared" si="133"/>
        <v>2014</v>
      </c>
    </row>
    <row r="2766" spans="1:20" ht="43.5" x14ac:dyDescent="0.35">
      <c r="A2766">
        <v>1732</v>
      </c>
      <c r="B2766" s="3" t="s">
        <v>1733</v>
      </c>
      <c r="C2766" s="3" t="s">
        <v>5842</v>
      </c>
      <c r="D2766" s="6">
        <v>4000</v>
      </c>
      <c r="E2766" s="8">
        <v>0</v>
      </c>
      <c r="F2766" t="s">
        <v>8220</v>
      </c>
      <c r="G2766" t="s">
        <v>8223</v>
      </c>
      <c r="H2766" t="s">
        <v>8245</v>
      </c>
      <c r="I2766" s="11">
        <v>1452920400</v>
      </c>
      <c r="J2766">
        <v>1447777481</v>
      </c>
      <c r="K2766" t="b">
        <v>0</v>
      </c>
      <c r="L2766">
        <v>0</v>
      </c>
      <c r="M2766" t="b">
        <v>0</v>
      </c>
      <c r="N2766">
        <f>ROUND(E2766/D2766*100,0)</f>
        <v>0</v>
      </c>
      <c r="O2766">
        <f>IFERROR(ROUND(E2766/L2766,2),0)</f>
        <v>0</v>
      </c>
      <c r="P2766" s="12" t="s">
        <v>8293</v>
      </c>
      <c r="Q2766" t="s">
        <v>8296</v>
      </c>
      <c r="R2766" s="9">
        <f t="shared" si="134"/>
        <v>42325.683807870373</v>
      </c>
      <c r="S2766" s="9">
        <f t="shared" si="135"/>
        <v>42385.208333333328</v>
      </c>
      <c r="T2766">
        <f t="shared" si="133"/>
        <v>2015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>ROUND(E2767/D2767*100,0)</f>
        <v>0</v>
      </c>
      <c r="O2767">
        <f>IFERROR(ROUND(E2767/L2767,2),0)</f>
        <v>0</v>
      </c>
      <c r="P2767" s="12" t="s">
        <v>8280</v>
      </c>
      <c r="Q2767" t="s">
        <v>8321</v>
      </c>
      <c r="R2767" s="9">
        <f t="shared" si="134"/>
        <v>41194.579027777778</v>
      </c>
      <c r="S2767" s="9">
        <f t="shared" si="135"/>
        <v>41210.579027777778</v>
      </c>
      <c r="T2767">
        <f t="shared" si="133"/>
        <v>2012</v>
      </c>
    </row>
    <row r="2768" spans="1:20" ht="43.5" x14ac:dyDescent="0.35">
      <c r="A2768">
        <v>3190</v>
      </c>
      <c r="B2768" s="3" t="s">
        <v>3190</v>
      </c>
      <c r="C2768" s="3" t="s">
        <v>7300</v>
      </c>
      <c r="D2768" s="6">
        <v>4000</v>
      </c>
      <c r="E2768" s="8">
        <v>0</v>
      </c>
      <c r="F2768" t="s">
        <v>8220</v>
      </c>
      <c r="G2768" t="s">
        <v>8228</v>
      </c>
      <c r="H2768" t="s">
        <v>8250</v>
      </c>
      <c r="I2768" s="11">
        <v>1481258275</v>
      </c>
      <c r="J2768">
        <v>1478662675</v>
      </c>
      <c r="K2768" t="b">
        <v>0</v>
      </c>
      <c r="L2768">
        <v>0</v>
      </c>
      <c r="M2768" t="b">
        <v>0</v>
      </c>
      <c r="N2768">
        <f>ROUND(E2768/D2768*100,0)</f>
        <v>0</v>
      </c>
      <c r="O2768">
        <f>IFERROR(ROUND(E2768/L2768,2),0)</f>
        <v>0</v>
      </c>
      <c r="P2768" s="12" t="s">
        <v>8266</v>
      </c>
      <c r="Q2768" t="s">
        <v>8269</v>
      </c>
      <c r="R2768" s="9">
        <f t="shared" si="134"/>
        <v>42683.151331018518</v>
      </c>
      <c r="S2768" s="9">
        <f t="shared" si="135"/>
        <v>42713.192997685182</v>
      </c>
      <c r="T2768">
        <f t="shared" si="133"/>
        <v>2016</v>
      </c>
    </row>
    <row r="2769" spans="1:20" ht="43.5" x14ac:dyDescent="0.35">
      <c r="A2769">
        <v>4026</v>
      </c>
      <c r="B2769" s="3" t="s">
        <v>4022</v>
      </c>
      <c r="C2769" s="3" t="s">
        <v>8131</v>
      </c>
      <c r="D2769" s="6">
        <v>4000</v>
      </c>
      <c r="E2769" s="8">
        <v>0</v>
      </c>
      <c r="F2769" t="s">
        <v>8220</v>
      </c>
      <c r="G2769" t="s">
        <v>8223</v>
      </c>
      <c r="H2769" t="s">
        <v>8245</v>
      </c>
      <c r="I2769" s="11">
        <v>1449247439</v>
      </c>
      <c r="J2769">
        <v>1444059839</v>
      </c>
      <c r="K2769" t="b">
        <v>0</v>
      </c>
      <c r="L2769">
        <v>0</v>
      </c>
      <c r="M2769" t="b">
        <v>0</v>
      </c>
      <c r="N2769">
        <f>ROUND(E2769/D2769*100,0)</f>
        <v>0</v>
      </c>
      <c r="O2769">
        <f>IFERROR(ROUND(E2769/L2769,2),0)</f>
        <v>0</v>
      </c>
      <c r="P2769" s="12" t="s">
        <v>8266</v>
      </c>
      <c r="Q2769" t="s">
        <v>8268</v>
      </c>
      <c r="R2769" s="9">
        <f t="shared" si="134"/>
        <v>42282.655543981484</v>
      </c>
      <c r="S2769" s="9">
        <f t="shared" si="135"/>
        <v>42342.697210648148</v>
      </c>
      <c r="T2769">
        <f t="shared" si="133"/>
        <v>2015</v>
      </c>
    </row>
    <row r="2770" spans="1:20" ht="58" x14ac:dyDescent="0.35">
      <c r="A2770">
        <v>3084</v>
      </c>
      <c r="B2770" s="3" t="s">
        <v>3084</v>
      </c>
      <c r="C2770" s="3" t="s">
        <v>7194</v>
      </c>
      <c r="D2770" s="6">
        <v>4059</v>
      </c>
      <c r="E2770" s="8">
        <v>470</v>
      </c>
      <c r="F2770" t="s">
        <v>8220</v>
      </c>
      <c r="G2770" t="s">
        <v>8223</v>
      </c>
      <c r="H2770" t="s">
        <v>8245</v>
      </c>
      <c r="I2770" s="11">
        <v>1430851680</v>
      </c>
      <c r="J2770">
        <v>1428340931</v>
      </c>
      <c r="K2770" t="b">
        <v>0</v>
      </c>
      <c r="L2770">
        <v>6</v>
      </c>
      <c r="M2770" t="b">
        <v>0</v>
      </c>
      <c r="N2770">
        <f>ROUND(E2770/D2770*100,0)</f>
        <v>12</v>
      </c>
      <c r="O2770">
        <f>IFERROR(ROUND(E2770/L2770,2),0)</f>
        <v>78.33</v>
      </c>
      <c r="P2770" s="12" t="s">
        <v>8266</v>
      </c>
      <c r="Q2770" t="s">
        <v>8267</v>
      </c>
      <c r="R2770" s="9">
        <f t="shared" si="134"/>
        <v>42100.723738425921</v>
      </c>
      <c r="S2770" s="9">
        <f t="shared" si="135"/>
        <v>42129.783333333333</v>
      </c>
      <c r="T2770">
        <f t="shared" si="133"/>
        <v>2015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>ROUND(E2771/D2771*100,0)</f>
        <v>156</v>
      </c>
      <c r="O2771">
        <f>IFERROR(ROUND(E2771/L2771,2),0)</f>
        <v>30.08</v>
      </c>
      <c r="P2771" s="12" t="s">
        <v>8293</v>
      </c>
      <c r="Q2771" t="s">
        <v>8306</v>
      </c>
      <c r="R2771" s="9">
        <f t="shared" si="134"/>
        <v>40514.107615740737</v>
      </c>
      <c r="S2771" s="9">
        <f t="shared" si="135"/>
        <v>40545.125</v>
      </c>
      <c r="T2771">
        <f t="shared" si="133"/>
        <v>2010</v>
      </c>
    </row>
    <row r="2772" spans="1:20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1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>ROUND(E2772/D2772*100,0)</f>
        <v>128</v>
      </c>
      <c r="O2772">
        <f>IFERROR(ROUND(E2772/L2772,2),0)</f>
        <v>27.5</v>
      </c>
      <c r="P2772" s="12" t="s">
        <v>8266</v>
      </c>
      <c r="Q2772" t="s">
        <v>8268</v>
      </c>
      <c r="R2772" s="9">
        <f t="shared" si="134"/>
        <v>42535.97865740741</v>
      </c>
      <c r="S2772" s="9">
        <f t="shared" si="135"/>
        <v>42595.97865740741</v>
      </c>
      <c r="T2772">
        <f t="shared" ref="T2772:T2835" si="136">YEAR(R2772)</f>
        <v>2016</v>
      </c>
    </row>
    <row r="2773" spans="1:20" ht="29" x14ac:dyDescent="0.35">
      <c r="A2773">
        <v>3103</v>
      </c>
      <c r="B2773" s="3" t="s">
        <v>3103</v>
      </c>
      <c r="C2773" s="3" t="s">
        <v>7213</v>
      </c>
      <c r="D2773" s="6">
        <v>4100</v>
      </c>
      <c r="E2773" s="8">
        <v>11</v>
      </c>
      <c r="F2773" t="s">
        <v>8220</v>
      </c>
      <c r="G2773" t="s">
        <v>8223</v>
      </c>
      <c r="H2773" t="s">
        <v>8245</v>
      </c>
      <c r="I2773" s="11">
        <v>1434080706</v>
      </c>
      <c r="J2773">
        <v>1428896706</v>
      </c>
      <c r="K2773" t="b">
        <v>0</v>
      </c>
      <c r="L2773">
        <v>2</v>
      </c>
      <c r="M2773" t="b">
        <v>0</v>
      </c>
      <c r="N2773">
        <f>ROUND(E2773/D2773*100,0)</f>
        <v>0</v>
      </c>
      <c r="O2773">
        <f>IFERROR(ROUND(E2773/L2773,2),0)</f>
        <v>5.5</v>
      </c>
      <c r="P2773" s="12" t="s">
        <v>8266</v>
      </c>
      <c r="Q2773" t="s">
        <v>8267</v>
      </c>
      <c r="R2773" s="9">
        <f t="shared" si="134"/>
        <v>42107.156319444446</v>
      </c>
      <c r="S2773" s="9">
        <f t="shared" si="135"/>
        <v>42167.156319444446</v>
      </c>
      <c r="T2773">
        <f t="shared" si="136"/>
        <v>2015</v>
      </c>
    </row>
    <row r="2774" spans="1:20" ht="43.5" x14ac:dyDescent="0.3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 s="11">
        <v>1455831000</v>
      </c>
      <c r="J2774">
        <v>1454366467</v>
      </c>
      <c r="K2774" t="b">
        <v>0</v>
      </c>
      <c r="L2774">
        <v>15</v>
      </c>
      <c r="M2774" t="b">
        <v>1</v>
      </c>
      <c r="N2774">
        <f>ROUND(E2774/D2774*100,0)</f>
        <v>127</v>
      </c>
      <c r="O2774">
        <f>IFERROR(ROUND(E2774/L2774,2),0)</f>
        <v>25.4</v>
      </c>
      <c r="P2774" s="12" t="s">
        <v>8266</v>
      </c>
      <c r="Q2774" t="s">
        <v>8268</v>
      </c>
      <c r="R2774" s="9">
        <f t="shared" si="134"/>
        <v>42401.945219907408</v>
      </c>
      <c r="S2774" s="9">
        <f t="shared" si="135"/>
        <v>42418.895833333328</v>
      </c>
      <c r="T2774">
        <f t="shared" si="136"/>
        <v>2016</v>
      </c>
    </row>
    <row r="2775" spans="1:20" ht="43.5" x14ac:dyDescent="0.35">
      <c r="A2775">
        <v>1136</v>
      </c>
      <c r="B2775" s="3" t="s">
        <v>1137</v>
      </c>
      <c r="C2775" s="3" t="s">
        <v>5246</v>
      </c>
      <c r="D2775" s="6">
        <v>4190</v>
      </c>
      <c r="E2775" s="8">
        <v>270</v>
      </c>
      <c r="F2775" t="s">
        <v>8220</v>
      </c>
      <c r="G2775" t="s">
        <v>8229</v>
      </c>
      <c r="H2775" t="s">
        <v>8248</v>
      </c>
      <c r="I2775" s="11">
        <v>1450541229</v>
      </c>
      <c r="J2775">
        <v>1447949229</v>
      </c>
      <c r="K2775" t="b">
        <v>0</v>
      </c>
      <c r="L2775">
        <v>6</v>
      </c>
      <c r="M2775" t="b">
        <v>0</v>
      </c>
      <c r="N2775">
        <f>ROUND(E2775/D2775*100,0)</f>
        <v>6</v>
      </c>
      <c r="O2775">
        <f>IFERROR(ROUND(E2775/L2775,2),0)</f>
        <v>45</v>
      </c>
      <c r="P2775" s="12" t="s">
        <v>8285</v>
      </c>
      <c r="Q2775" t="s">
        <v>8309</v>
      </c>
      <c r="R2775" s="9">
        <f t="shared" si="134"/>
        <v>42327.671631944439</v>
      </c>
      <c r="S2775" s="9">
        <f t="shared" si="135"/>
        <v>42357.671631944439</v>
      </c>
      <c r="T2775">
        <f t="shared" si="136"/>
        <v>2015</v>
      </c>
    </row>
    <row r="2776" spans="1:20" ht="43.5" x14ac:dyDescent="0.35">
      <c r="A2776">
        <v>1771</v>
      </c>
      <c r="B2776" s="3" t="s">
        <v>1772</v>
      </c>
      <c r="C2776" s="3" t="s">
        <v>5881</v>
      </c>
      <c r="D2776" s="6">
        <v>4200</v>
      </c>
      <c r="E2776" s="8">
        <v>895</v>
      </c>
      <c r="F2776" t="s">
        <v>8220</v>
      </c>
      <c r="G2776" t="s">
        <v>8224</v>
      </c>
      <c r="H2776" t="s">
        <v>8246</v>
      </c>
      <c r="I2776" s="11">
        <v>1414107040</v>
      </c>
      <c r="J2776">
        <v>1411515040</v>
      </c>
      <c r="K2776" t="b">
        <v>1</v>
      </c>
      <c r="L2776">
        <v>25</v>
      </c>
      <c r="M2776" t="b">
        <v>0</v>
      </c>
      <c r="N2776">
        <f>ROUND(E2776/D2776*100,0)</f>
        <v>21</v>
      </c>
      <c r="O2776">
        <f>IFERROR(ROUND(E2776/L2776,2),0)</f>
        <v>35.799999999999997</v>
      </c>
      <c r="P2776" s="12" t="s">
        <v>8282</v>
      </c>
      <c r="Q2776" t="s">
        <v>8283</v>
      </c>
      <c r="R2776" s="9">
        <f t="shared" si="134"/>
        <v>41905.979629629634</v>
      </c>
      <c r="S2776" s="9">
        <f t="shared" si="135"/>
        <v>41935.979629629634</v>
      </c>
      <c r="T2776">
        <f t="shared" si="136"/>
        <v>2014</v>
      </c>
    </row>
    <row r="2777" spans="1:20" ht="43.5" x14ac:dyDescent="0.35">
      <c r="A2777">
        <v>763</v>
      </c>
      <c r="B2777" s="3" t="s">
        <v>764</v>
      </c>
      <c r="C2777" s="3" t="s">
        <v>4873</v>
      </c>
      <c r="D2777" s="6">
        <v>4290</v>
      </c>
      <c r="E2777" s="8">
        <v>5</v>
      </c>
      <c r="F2777" t="s">
        <v>8220</v>
      </c>
      <c r="G2777" t="s">
        <v>8224</v>
      </c>
      <c r="H2777" t="s">
        <v>8246</v>
      </c>
      <c r="I2777" s="11">
        <v>1376563408</v>
      </c>
      <c r="J2777">
        <v>1373971408</v>
      </c>
      <c r="K2777" t="b">
        <v>0</v>
      </c>
      <c r="L2777">
        <v>1</v>
      </c>
      <c r="M2777" t="b">
        <v>0</v>
      </c>
      <c r="N2777">
        <f>ROUND(E2777/D2777*100,0)</f>
        <v>0</v>
      </c>
      <c r="O2777">
        <f>IFERROR(ROUND(E2777/L2777,2),0)</f>
        <v>5</v>
      </c>
      <c r="P2777" s="12" t="s">
        <v>8280</v>
      </c>
      <c r="Q2777" t="s">
        <v>8317</v>
      </c>
      <c r="R2777" s="9">
        <f t="shared" si="134"/>
        <v>41471.446851851848</v>
      </c>
      <c r="S2777" s="9">
        <f t="shared" si="135"/>
        <v>41501.446851851848</v>
      </c>
      <c r="T2777">
        <f t="shared" si="136"/>
        <v>2013</v>
      </c>
    </row>
    <row r="2778" spans="1:20" ht="43.5" x14ac:dyDescent="0.35">
      <c r="A2778">
        <v>1552</v>
      </c>
      <c r="B2778" s="3" t="s">
        <v>1553</v>
      </c>
      <c r="C2778" s="3" t="s">
        <v>5662</v>
      </c>
      <c r="D2778" s="6">
        <v>4300</v>
      </c>
      <c r="E2778" s="8">
        <v>2115</v>
      </c>
      <c r="F2778" t="s">
        <v>8220</v>
      </c>
      <c r="G2778" t="s">
        <v>8223</v>
      </c>
      <c r="H2778" t="s">
        <v>8245</v>
      </c>
      <c r="I2778" s="11">
        <v>1412135940</v>
      </c>
      <c r="J2778">
        <v>1410366708</v>
      </c>
      <c r="K2778" t="b">
        <v>0</v>
      </c>
      <c r="L2778">
        <v>16</v>
      </c>
      <c r="M2778" t="b">
        <v>0</v>
      </c>
      <c r="N2778">
        <f>ROUND(E2778/D2778*100,0)</f>
        <v>49</v>
      </c>
      <c r="O2778">
        <f>IFERROR(ROUND(E2778/L2778,2),0)</f>
        <v>132.19</v>
      </c>
      <c r="P2778" s="12" t="s">
        <v>8282</v>
      </c>
      <c r="Q2778" t="s">
        <v>8320</v>
      </c>
      <c r="R2778" s="9">
        <f t="shared" si="134"/>
        <v>41892.688750000001</v>
      </c>
      <c r="S2778" s="9">
        <f t="shared" si="135"/>
        <v>41913.165972222225</v>
      </c>
      <c r="T2778">
        <f t="shared" si="136"/>
        <v>2014</v>
      </c>
    </row>
    <row r="2779" spans="1:20" ht="43.5" x14ac:dyDescent="0.35">
      <c r="A2779">
        <v>1415</v>
      </c>
      <c r="B2779" s="3" t="s">
        <v>1416</v>
      </c>
      <c r="C2779" s="3" t="s">
        <v>5525</v>
      </c>
      <c r="D2779" s="6">
        <v>4400</v>
      </c>
      <c r="E2779" s="8">
        <v>800</v>
      </c>
      <c r="F2779" t="s">
        <v>8220</v>
      </c>
      <c r="G2779" t="s">
        <v>8223</v>
      </c>
      <c r="H2779" t="s">
        <v>8245</v>
      </c>
      <c r="I2779" s="11">
        <v>1439741591</v>
      </c>
      <c r="J2779">
        <v>1436285591</v>
      </c>
      <c r="K2779" t="b">
        <v>0</v>
      </c>
      <c r="L2779">
        <v>9</v>
      </c>
      <c r="M2779" t="b">
        <v>0</v>
      </c>
      <c r="N2779">
        <f>ROUND(E2779/D2779*100,0)</f>
        <v>18</v>
      </c>
      <c r="O2779">
        <f>IFERROR(ROUND(E2779/L2779,2),0)</f>
        <v>88.89</v>
      </c>
      <c r="P2779" s="12" t="s">
        <v>8280</v>
      </c>
      <c r="Q2779" t="s">
        <v>8313</v>
      </c>
      <c r="R2779" s="9">
        <f t="shared" si="134"/>
        <v>42192.675821759258</v>
      </c>
      <c r="S2779" s="9">
        <f t="shared" si="135"/>
        <v>42232.675821759258</v>
      </c>
      <c r="T2779">
        <f t="shared" si="136"/>
        <v>2015</v>
      </c>
    </row>
    <row r="2780" spans="1:20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1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>ROUND(E2780/D2780*100,0)</f>
        <v>125</v>
      </c>
      <c r="O2780">
        <f>IFERROR(ROUND(E2780/L2780,2),0)</f>
        <v>41.78</v>
      </c>
      <c r="P2780" s="12" t="s">
        <v>8290</v>
      </c>
      <c r="Q2780" t="s">
        <v>8291</v>
      </c>
      <c r="R2780" s="9">
        <f t="shared" si="134"/>
        <v>42425.576898148152</v>
      </c>
      <c r="S2780" s="9">
        <f t="shared" si="135"/>
        <v>42465.666666666672</v>
      </c>
      <c r="T2780">
        <f t="shared" si="136"/>
        <v>2016</v>
      </c>
    </row>
    <row r="2781" spans="1:20" ht="43.5" x14ac:dyDescent="0.35">
      <c r="A2781">
        <v>215</v>
      </c>
      <c r="B2781" s="3" t="s">
        <v>217</v>
      </c>
      <c r="C2781" s="3" t="s">
        <v>4325</v>
      </c>
      <c r="D2781" s="6">
        <v>4400</v>
      </c>
      <c r="E2781" s="8">
        <v>10</v>
      </c>
      <c r="F2781" t="s">
        <v>8220</v>
      </c>
      <c r="G2781" t="s">
        <v>8224</v>
      </c>
      <c r="H2781" t="s">
        <v>8246</v>
      </c>
      <c r="I2781" s="11">
        <v>1455753540</v>
      </c>
      <c r="J2781">
        <v>1452058282</v>
      </c>
      <c r="K2781" t="b">
        <v>0</v>
      </c>
      <c r="L2781">
        <v>1</v>
      </c>
      <c r="M2781" t="b">
        <v>0</v>
      </c>
      <c r="N2781">
        <f>ROUND(E2781/D2781*100,0)</f>
        <v>0</v>
      </c>
      <c r="O2781">
        <f>IFERROR(ROUND(E2781/L2781,2),0)</f>
        <v>10</v>
      </c>
      <c r="P2781" s="12" t="s">
        <v>8290</v>
      </c>
      <c r="Q2781" t="s">
        <v>8292</v>
      </c>
      <c r="R2781" s="9">
        <f t="shared" si="134"/>
        <v>42375.230115740742</v>
      </c>
      <c r="S2781" s="9">
        <f t="shared" si="135"/>
        <v>42417.999305555553</v>
      </c>
      <c r="T2781">
        <f t="shared" si="136"/>
        <v>2016</v>
      </c>
    </row>
    <row r="2782" spans="1:20" ht="29" x14ac:dyDescent="0.3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 s="11">
        <v>1468618680</v>
      </c>
      <c r="J2782">
        <v>1465345902</v>
      </c>
      <c r="K2782" t="b">
        <v>0</v>
      </c>
      <c r="L2782">
        <v>9</v>
      </c>
      <c r="M2782" t="b">
        <v>1</v>
      </c>
      <c r="N2782">
        <f>ROUND(E2782/D2782*100,0)</f>
        <v>150</v>
      </c>
      <c r="O2782">
        <f>IFERROR(ROUND(E2782/L2782,2),0)</f>
        <v>41.67</v>
      </c>
      <c r="P2782" s="12" t="s">
        <v>8266</v>
      </c>
      <c r="Q2782" t="s">
        <v>8268</v>
      </c>
      <c r="R2782" s="9">
        <f t="shared" si="134"/>
        <v>42529.022013888884</v>
      </c>
      <c r="S2782" s="9">
        <f t="shared" si="135"/>
        <v>42566.901388888888</v>
      </c>
      <c r="T2782">
        <f t="shared" si="136"/>
        <v>2016</v>
      </c>
    </row>
    <row r="2783" spans="1:20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1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>ROUND(E2783/D2783*100,0)</f>
        <v>125</v>
      </c>
      <c r="O2783">
        <f>IFERROR(ROUND(E2783/L2783,2),0)</f>
        <v>53.57</v>
      </c>
      <c r="P2783" s="12" t="s">
        <v>8280</v>
      </c>
      <c r="Q2783" t="s">
        <v>8299</v>
      </c>
      <c r="R2783" s="9">
        <f t="shared" si="134"/>
        <v>41799.814340277779</v>
      </c>
      <c r="S2783" s="9">
        <f t="shared" si="135"/>
        <v>41834.814340277779</v>
      </c>
      <c r="T2783">
        <f t="shared" si="136"/>
        <v>2014</v>
      </c>
    </row>
    <row r="2784" spans="1:20" x14ac:dyDescent="0.35">
      <c r="A2784">
        <v>497</v>
      </c>
      <c r="B2784" s="3" t="s">
        <v>498</v>
      </c>
      <c r="C2784" s="3" t="s">
        <v>4607</v>
      </c>
      <c r="D2784" s="6">
        <v>4480</v>
      </c>
      <c r="E2784" s="8">
        <v>30</v>
      </c>
      <c r="F2784" t="s">
        <v>8220</v>
      </c>
      <c r="G2784" t="s">
        <v>8223</v>
      </c>
      <c r="H2784" t="s">
        <v>8245</v>
      </c>
      <c r="I2784" s="11">
        <v>1419483600</v>
      </c>
      <c r="J2784">
        <v>1414889665</v>
      </c>
      <c r="K2784" t="b">
        <v>0</v>
      </c>
      <c r="L2784">
        <v>3</v>
      </c>
      <c r="M2784" t="b">
        <v>0</v>
      </c>
      <c r="N2784">
        <f>ROUND(E2784/D2784*100,0)</f>
        <v>1</v>
      </c>
      <c r="O2784">
        <f>IFERROR(ROUND(E2784/L2784,2),0)</f>
        <v>10</v>
      </c>
      <c r="P2784" s="12" t="s">
        <v>8290</v>
      </c>
      <c r="Q2784" t="s">
        <v>8304</v>
      </c>
      <c r="R2784" s="9">
        <f t="shared" si="134"/>
        <v>41945.037789351853</v>
      </c>
      <c r="S2784" s="9">
        <f t="shared" si="135"/>
        <v>41998.208333333328</v>
      </c>
      <c r="T2784">
        <f t="shared" si="136"/>
        <v>2014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 s="11">
        <v>1492145940</v>
      </c>
      <c r="J2785">
        <v>1489504916</v>
      </c>
      <c r="K2785" t="b">
        <v>0</v>
      </c>
      <c r="L2785">
        <v>4</v>
      </c>
      <c r="M2785" t="b">
        <v>0</v>
      </c>
      <c r="N2785">
        <f>ROUND(E2785/D2785*100,0)</f>
        <v>4</v>
      </c>
      <c r="O2785">
        <f>IFERROR(ROUND(E2785/L2785,2),0)</f>
        <v>93.75</v>
      </c>
      <c r="P2785" s="12" t="s">
        <v>8266</v>
      </c>
      <c r="Q2785" t="s">
        <v>8268</v>
      </c>
      <c r="R2785" s="9">
        <f t="shared" si="134"/>
        <v>42808.640231481477</v>
      </c>
      <c r="S2785" s="9">
        <f t="shared" si="135"/>
        <v>42839.207638888889</v>
      </c>
      <c r="T2785">
        <f t="shared" si="136"/>
        <v>2017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>ROUND(E2786/D2786*100,0)</f>
        <v>124</v>
      </c>
      <c r="O2786">
        <f>IFERROR(ROUND(E2786/L2786,2),0)</f>
        <v>14.84</v>
      </c>
      <c r="P2786" s="12" t="s">
        <v>8266</v>
      </c>
      <c r="Q2786" t="s">
        <v>8267</v>
      </c>
      <c r="R2786" s="9">
        <f t="shared" si="134"/>
        <v>42334.468935185185</v>
      </c>
      <c r="S2786" s="9">
        <f t="shared" si="135"/>
        <v>42361.957638888889</v>
      </c>
      <c r="T2786">
        <f t="shared" si="136"/>
        <v>2015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>ROUND(E2787/D2787*100,0)</f>
        <v>123</v>
      </c>
      <c r="O2787">
        <f>IFERROR(ROUND(E2787/L2787,2),0)</f>
        <v>46.13</v>
      </c>
      <c r="P2787" s="12" t="s">
        <v>8266</v>
      </c>
      <c r="Q2787" t="s">
        <v>8268</v>
      </c>
      <c r="R2787" s="9">
        <f t="shared" si="134"/>
        <v>42517.003368055557</v>
      </c>
      <c r="S2787" s="9">
        <f t="shared" si="135"/>
        <v>42547.003368055557</v>
      </c>
      <c r="T2787">
        <f t="shared" si="136"/>
        <v>2016</v>
      </c>
    </row>
    <row r="2788" spans="1:20" ht="43.5" x14ac:dyDescent="0.35">
      <c r="A2788">
        <v>1118</v>
      </c>
      <c r="B2788" s="3" t="s">
        <v>1119</v>
      </c>
      <c r="C2788" s="3" t="s">
        <v>5228</v>
      </c>
      <c r="D2788" s="6">
        <v>4500</v>
      </c>
      <c r="E2788" s="8">
        <v>109</v>
      </c>
      <c r="F2788" t="s">
        <v>8220</v>
      </c>
      <c r="G2788" t="s">
        <v>8225</v>
      </c>
      <c r="H2788" t="s">
        <v>8247</v>
      </c>
      <c r="I2788" s="11">
        <v>1396666779</v>
      </c>
      <c r="J2788">
        <v>1394078379</v>
      </c>
      <c r="K2788" t="b">
        <v>0</v>
      </c>
      <c r="L2788">
        <v>3</v>
      </c>
      <c r="M2788" t="b">
        <v>0</v>
      </c>
      <c r="N2788">
        <f>ROUND(E2788/D2788*100,0)</f>
        <v>2</v>
      </c>
      <c r="O2788">
        <f>IFERROR(ROUND(E2788/L2788,2),0)</f>
        <v>36.33</v>
      </c>
      <c r="P2788" s="12" t="s">
        <v>8285</v>
      </c>
      <c r="Q2788" t="s">
        <v>8300</v>
      </c>
      <c r="R2788" s="9">
        <f t="shared" si="134"/>
        <v>41704.16642361111</v>
      </c>
      <c r="S2788" s="9">
        <f t="shared" si="135"/>
        <v>41734.124756944446</v>
      </c>
      <c r="T2788">
        <f t="shared" si="136"/>
        <v>2014</v>
      </c>
    </row>
    <row r="2789" spans="1:20" ht="43.5" x14ac:dyDescent="0.35">
      <c r="A2789">
        <v>861</v>
      </c>
      <c r="B2789" s="3" t="s">
        <v>862</v>
      </c>
      <c r="C2789" s="3" t="s">
        <v>4971</v>
      </c>
      <c r="D2789" s="6">
        <v>4500</v>
      </c>
      <c r="E2789" s="8">
        <v>101</v>
      </c>
      <c r="F2789" t="s">
        <v>8220</v>
      </c>
      <c r="G2789" t="s">
        <v>8223</v>
      </c>
      <c r="H2789" t="s">
        <v>8245</v>
      </c>
      <c r="I2789" s="11">
        <v>1474067404</v>
      </c>
      <c r="J2789">
        <v>1471475404</v>
      </c>
      <c r="K2789" t="b">
        <v>0</v>
      </c>
      <c r="L2789">
        <v>2</v>
      </c>
      <c r="M2789" t="b">
        <v>0</v>
      </c>
      <c r="N2789">
        <f>ROUND(E2789/D2789*100,0)</f>
        <v>2</v>
      </c>
      <c r="O2789">
        <f>IFERROR(ROUND(E2789/L2789,2),0)</f>
        <v>50.5</v>
      </c>
      <c r="P2789" s="12" t="s">
        <v>8293</v>
      </c>
      <c r="Q2789" t="s">
        <v>8315</v>
      </c>
      <c r="R2789" s="9">
        <f t="shared" si="134"/>
        <v>42599.965324074074</v>
      </c>
      <c r="S2789" s="9">
        <f t="shared" si="135"/>
        <v>42629.965324074074</v>
      </c>
      <c r="T2789">
        <f t="shared" si="136"/>
        <v>2016</v>
      </c>
    </row>
    <row r="2790" spans="1:20" ht="43.5" x14ac:dyDescent="0.35">
      <c r="A2790">
        <v>1417</v>
      </c>
      <c r="B2790" s="3" t="s">
        <v>1418</v>
      </c>
      <c r="C2790" s="3" t="s">
        <v>5527</v>
      </c>
      <c r="D2790" s="6">
        <v>4500</v>
      </c>
      <c r="E2790" s="8">
        <v>55</v>
      </c>
      <c r="F2790" t="s">
        <v>8220</v>
      </c>
      <c r="G2790" t="s">
        <v>8223</v>
      </c>
      <c r="H2790" t="s">
        <v>8245</v>
      </c>
      <c r="I2790" s="11">
        <v>1442315460</v>
      </c>
      <c r="J2790">
        <v>1439696174</v>
      </c>
      <c r="K2790" t="b">
        <v>0</v>
      </c>
      <c r="L2790">
        <v>2</v>
      </c>
      <c r="M2790" t="b">
        <v>0</v>
      </c>
      <c r="N2790">
        <f>ROUND(E2790/D2790*100,0)</f>
        <v>1</v>
      </c>
      <c r="O2790">
        <f>IFERROR(ROUND(E2790/L2790,2),0)</f>
        <v>27.5</v>
      </c>
      <c r="P2790" s="12" t="s">
        <v>8280</v>
      </c>
      <c r="Q2790" t="s">
        <v>8313</v>
      </c>
      <c r="R2790" s="9">
        <f t="shared" si="134"/>
        <v>42232.15016203704</v>
      </c>
      <c r="S2790" s="9">
        <f t="shared" si="135"/>
        <v>42262.465972222228</v>
      </c>
      <c r="T2790">
        <f t="shared" si="136"/>
        <v>2015</v>
      </c>
    </row>
    <row r="2791" spans="1:20" ht="43.5" x14ac:dyDescent="0.3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 s="11">
        <v>1490331623</v>
      </c>
      <c r="J2791">
        <v>1487743223</v>
      </c>
      <c r="K2791" t="b">
        <v>0</v>
      </c>
      <c r="L2791">
        <v>15</v>
      </c>
      <c r="M2791" t="b">
        <v>0</v>
      </c>
      <c r="N2791">
        <f>ROUND(E2791/D2791*100,0)</f>
        <v>103</v>
      </c>
      <c r="O2791">
        <f>IFERROR(ROUND(E2791/L2791,2),0)</f>
        <v>24</v>
      </c>
      <c r="P2791" s="12" t="s">
        <v>8293</v>
      </c>
      <c r="Q2791" t="s">
        <v>8296</v>
      </c>
      <c r="R2791" s="9">
        <f t="shared" si="134"/>
        <v>42788.2502662037</v>
      </c>
      <c r="S2791" s="9">
        <f t="shared" si="135"/>
        <v>42818.208599537036</v>
      </c>
      <c r="T2791">
        <f t="shared" si="136"/>
        <v>2017</v>
      </c>
    </row>
    <row r="2792" spans="1:20" ht="58" x14ac:dyDescent="0.35">
      <c r="A2792">
        <v>4099</v>
      </c>
      <c r="B2792" s="3" t="s">
        <v>4095</v>
      </c>
      <c r="C2792" s="3" t="s">
        <v>8202</v>
      </c>
      <c r="D2792" s="6">
        <v>4500</v>
      </c>
      <c r="E2792" s="8">
        <v>50</v>
      </c>
      <c r="F2792" t="s">
        <v>8220</v>
      </c>
      <c r="G2792" t="s">
        <v>8223</v>
      </c>
      <c r="H2792" t="s">
        <v>8245</v>
      </c>
      <c r="I2792" s="11">
        <v>1472847873</v>
      </c>
      <c r="J2792">
        <v>1468959873</v>
      </c>
      <c r="K2792" t="b">
        <v>0</v>
      </c>
      <c r="L2792">
        <v>1</v>
      </c>
      <c r="M2792" t="b">
        <v>0</v>
      </c>
      <c r="N2792">
        <f>ROUND(E2792/D2792*100,0)</f>
        <v>1</v>
      </c>
      <c r="O2792">
        <f>IFERROR(ROUND(E2792/L2792,2),0)</f>
        <v>50</v>
      </c>
      <c r="P2792" s="12" t="s">
        <v>8266</v>
      </c>
      <c r="Q2792" t="s">
        <v>8268</v>
      </c>
      <c r="R2792" s="9">
        <f t="shared" si="134"/>
        <v>42570.850381944445</v>
      </c>
      <c r="S2792" s="9">
        <f t="shared" si="135"/>
        <v>42615.850381944445</v>
      </c>
      <c r="T2792">
        <f t="shared" si="136"/>
        <v>2016</v>
      </c>
    </row>
    <row r="2793" spans="1:20" ht="43.5" x14ac:dyDescent="0.35">
      <c r="A2793">
        <v>541</v>
      </c>
      <c r="B2793" s="3" t="s">
        <v>542</v>
      </c>
      <c r="C2793" s="3" t="s">
        <v>4651</v>
      </c>
      <c r="D2793" s="6">
        <v>4500</v>
      </c>
      <c r="E2793" s="8">
        <v>25</v>
      </c>
      <c r="F2793" t="s">
        <v>8220</v>
      </c>
      <c r="G2793" t="s">
        <v>8223</v>
      </c>
      <c r="H2793" t="s">
        <v>8245</v>
      </c>
      <c r="I2793" s="11">
        <v>1446080834</v>
      </c>
      <c r="J2793">
        <v>1443488834</v>
      </c>
      <c r="K2793" t="b">
        <v>0</v>
      </c>
      <c r="L2793">
        <v>1</v>
      </c>
      <c r="M2793" t="b">
        <v>0</v>
      </c>
      <c r="N2793">
        <f>ROUND(E2793/D2793*100,0)</f>
        <v>1</v>
      </c>
      <c r="O2793">
        <f>IFERROR(ROUND(E2793/L2793,2),0)</f>
        <v>25</v>
      </c>
      <c r="P2793" s="12" t="s">
        <v>8277</v>
      </c>
      <c r="Q2793" t="s">
        <v>8307</v>
      </c>
      <c r="R2793" s="9">
        <f t="shared" si="134"/>
        <v>42276.046689814815</v>
      </c>
      <c r="S2793" s="9">
        <f t="shared" si="135"/>
        <v>42306.046689814815</v>
      </c>
      <c r="T2793">
        <f t="shared" si="136"/>
        <v>2015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>ROUND(E2794/D2794*100,0)</f>
        <v>1</v>
      </c>
      <c r="O2794">
        <f>IFERROR(ROUND(E2794/L2794,2),0)</f>
        <v>35.9</v>
      </c>
      <c r="P2794" s="12" t="s">
        <v>8290</v>
      </c>
      <c r="Q2794" t="s">
        <v>8302</v>
      </c>
      <c r="R2794" s="9">
        <f t="shared" si="134"/>
        <v>41933.586157407408</v>
      </c>
      <c r="S2794" s="9">
        <f t="shared" si="135"/>
        <v>41975.627824074079</v>
      </c>
      <c r="T2794">
        <f t="shared" si="136"/>
        <v>2014</v>
      </c>
    </row>
    <row r="2795" spans="1:20" ht="43.5" x14ac:dyDescent="0.35">
      <c r="A2795">
        <v>1734</v>
      </c>
      <c r="B2795" s="3" t="s">
        <v>1735</v>
      </c>
      <c r="C2795" s="3" t="s">
        <v>5844</v>
      </c>
      <c r="D2795" s="6">
        <v>4500</v>
      </c>
      <c r="E2795" s="8">
        <v>1</v>
      </c>
      <c r="F2795" t="s">
        <v>8220</v>
      </c>
      <c r="G2795" t="s">
        <v>8223</v>
      </c>
      <c r="H2795" t="s">
        <v>8245</v>
      </c>
      <c r="I2795" s="11">
        <v>1431046356</v>
      </c>
      <c r="J2795">
        <v>1428454356</v>
      </c>
      <c r="K2795" t="b">
        <v>0</v>
      </c>
      <c r="L2795">
        <v>1</v>
      </c>
      <c r="M2795" t="b">
        <v>0</v>
      </c>
      <c r="N2795">
        <f>ROUND(E2795/D2795*100,0)</f>
        <v>0</v>
      </c>
      <c r="O2795">
        <f>IFERROR(ROUND(E2795/L2795,2),0)</f>
        <v>1</v>
      </c>
      <c r="P2795" s="12" t="s">
        <v>8293</v>
      </c>
      <c r="Q2795" t="s">
        <v>8296</v>
      </c>
      <c r="R2795" s="9">
        <f t="shared" si="134"/>
        <v>42102.036527777775</v>
      </c>
      <c r="S2795" s="9">
        <f t="shared" si="135"/>
        <v>42132.036527777775</v>
      </c>
      <c r="T2795">
        <f t="shared" si="136"/>
        <v>2015</v>
      </c>
    </row>
    <row r="2796" spans="1:20" ht="58" x14ac:dyDescent="0.3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 s="11">
        <v>1482332343</v>
      </c>
      <c r="J2796">
        <v>1479740343</v>
      </c>
      <c r="K2796" t="b">
        <v>0</v>
      </c>
      <c r="L2796">
        <v>5</v>
      </c>
      <c r="M2796" t="b">
        <v>0</v>
      </c>
      <c r="N2796">
        <f>ROUND(E2796/D2796*100,0)</f>
        <v>1</v>
      </c>
      <c r="O2796">
        <f>IFERROR(ROUND(E2796/L2796,2),0)</f>
        <v>71.599999999999994</v>
      </c>
      <c r="P2796" s="12" t="s">
        <v>8277</v>
      </c>
      <c r="Q2796" t="s">
        <v>8284</v>
      </c>
      <c r="R2796" s="9">
        <f t="shared" si="134"/>
        <v>42695.624340277776</v>
      </c>
      <c r="S2796" s="9">
        <f t="shared" si="135"/>
        <v>42725.624340277776</v>
      </c>
      <c r="T2796">
        <f t="shared" si="136"/>
        <v>2016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>ROUND(E2797/D2797*100,0)</f>
        <v>101</v>
      </c>
      <c r="O2797">
        <f>IFERROR(ROUND(E2797/L2797,2),0)</f>
        <v>59.17</v>
      </c>
      <c r="P2797" s="12" t="s">
        <v>8266</v>
      </c>
      <c r="Q2797" t="s">
        <v>8268</v>
      </c>
      <c r="R2797" s="9">
        <f t="shared" si="134"/>
        <v>42230.662731481483</v>
      </c>
      <c r="S2797" s="9">
        <f t="shared" si="135"/>
        <v>42245.165972222225</v>
      </c>
      <c r="T2797">
        <f t="shared" si="136"/>
        <v>2015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>ROUND(E2798/D2798*100,0)</f>
        <v>102</v>
      </c>
      <c r="O2798">
        <f>IFERROR(ROUND(E2798/L2798,2),0)</f>
        <v>25.21</v>
      </c>
      <c r="P2798" s="12" t="s">
        <v>8277</v>
      </c>
      <c r="Q2798" t="s">
        <v>8284</v>
      </c>
      <c r="R2798" s="9">
        <f t="shared" si="134"/>
        <v>41989.913136574076</v>
      </c>
      <c r="S2798" s="9">
        <f t="shared" si="135"/>
        <v>42019.913136574076</v>
      </c>
      <c r="T2798">
        <f t="shared" si="136"/>
        <v>2014</v>
      </c>
    </row>
    <row r="2799" spans="1:20" ht="43.5" x14ac:dyDescent="0.3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 s="11">
        <v>1436587140</v>
      </c>
      <c r="J2799">
        <v>1434113406</v>
      </c>
      <c r="K2799" t="b">
        <v>0</v>
      </c>
      <c r="L2799">
        <v>10</v>
      </c>
      <c r="M2799" t="b">
        <v>1</v>
      </c>
      <c r="N2799">
        <f>ROUND(E2799/D2799*100,0)</f>
        <v>100</v>
      </c>
      <c r="O2799">
        <f>IFERROR(ROUND(E2799/L2799,2),0)</f>
        <v>35.1</v>
      </c>
      <c r="P2799" s="12" t="s">
        <v>8266</v>
      </c>
      <c r="Q2799" t="s">
        <v>8269</v>
      </c>
      <c r="R2799" s="9">
        <f t="shared" si="134"/>
        <v>42167.534791666665</v>
      </c>
      <c r="S2799" s="9">
        <f t="shared" si="135"/>
        <v>42196.165972222225</v>
      </c>
      <c r="T2799">
        <f t="shared" si="136"/>
        <v>2015</v>
      </c>
    </row>
    <row r="2800" spans="1:20" ht="43.5" x14ac:dyDescent="0.35">
      <c r="A2800">
        <v>2851</v>
      </c>
      <c r="B2800" s="3" t="s">
        <v>2851</v>
      </c>
      <c r="C2800" s="3" t="s">
        <v>6961</v>
      </c>
      <c r="D2800" s="6">
        <v>4500</v>
      </c>
      <c r="E2800" s="8">
        <v>0</v>
      </c>
      <c r="F2800" t="s">
        <v>8220</v>
      </c>
      <c r="G2800" t="s">
        <v>8240</v>
      </c>
      <c r="H2800" t="s">
        <v>8248</v>
      </c>
      <c r="I2800" s="11">
        <v>1454109420</v>
      </c>
      <c r="J2800">
        <v>1453334629</v>
      </c>
      <c r="K2800" t="b">
        <v>0</v>
      </c>
      <c r="L2800">
        <v>0</v>
      </c>
      <c r="M2800" t="b">
        <v>0</v>
      </c>
      <c r="N2800">
        <f>ROUND(E2800/D2800*100,0)</f>
        <v>0</v>
      </c>
      <c r="O2800">
        <f>IFERROR(ROUND(E2800/L2800,2),0)</f>
        <v>0</v>
      </c>
      <c r="P2800" s="12" t="s">
        <v>8266</v>
      </c>
      <c r="Q2800" t="s">
        <v>8268</v>
      </c>
      <c r="R2800" s="9">
        <f t="shared" si="134"/>
        <v>42390.002650462964</v>
      </c>
      <c r="S2800" s="9">
        <f t="shared" si="135"/>
        <v>42398.970138888893</v>
      </c>
      <c r="T2800">
        <f t="shared" si="136"/>
        <v>2016</v>
      </c>
    </row>
    <row r="2801" spans="1:20" ht="43.5" x14ac:dyDescent="0.3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 s="11">
        <v>1429912341</v>
      </c>
      <c r="J2801">
        <v>1427320341</v>
      </c>
      <c r="K2801" t="b">
        <v>0</v>
      </c>
      <c r="L2801">
        <v>10</v>
      </c>
      <c r="M2801" t="b">
        <v>1</v>
      </c>
      <c r="N2801">
        <f>ROUND(E2801/D2801*100,0)</f>
        <v>140</v>
      </c>
      <c r="O2801">
        <f>IFERROR(ROUND(E2801/L2801,2),0)</f>
        <v>35</v>
      </c>
      <c r="P2801" s="12" t="s">
        <v>8266</v>
      </c>
      <c r="Q2801" t="s">
        <v>8268</v>
      </c>
      <c r="R2801" s="9">
        <f t="shared" si="134"/>
        <v>42088.911354166667</v>
      </c>
      <c r="S2801" s="9">
        <f t="shared" si="135"/>
        <v>42118.911354166667</v>
      </c>
      <c r="T2801">
        <f t="shared" si="136"/>
        <v>2015</v>
      </c>
    </row>
    <row r="2802" spans="1:20" ht="58" x14ac:dyDescent="0.35">
      <c r="A2802">
        <v>1777</v>
      </c>
      <c r="B2802" s="3" t="s">
        <v>1778</v>
      </c>
      <c r="C2802" s="3" t="s">
        <v>5887</v>
      </c>
      <c r="D2802" s="6">
        <v>4800</v>
      </c>
      <c r="E2802" s="8">
        <v>651</v>
      </c>
      <c r="F2802" t="s">
        <v>8220</v>
      </c>
      <c r="G2802" t="s">
        <v>8232</v>
      </c>
      <c r="H2802" t="s">
        <v>8248</v>
      </c>
      <c r="I2802" s="11">
        <v>1424421253</v>
      </c>
      <c r="J2802">
        <v>1421829253</v>
      </c>
      <c r="K2802" t="b">
        <v>1</v>
      </c>
      <c r="L2802">
        <v>10</v>
      </c>
      <c r="M2802" t="b">
        <v>0</v>
      </c>
      <c r="N2802">
        <f>ROUND(E2802/D2802*100,0)</f>
        <v>14</v>
      </c>
      <c r="O2802">
        <f>IFERROR(ROUND(E2802/L2802,2),0)</f>
        <v>65.099999999999994</v>
      </c>
      <c r="P2802" s="12" t="s">
        <v>8282</v>
      </c>
      <c r="Q2802" t="s">
        <v>8283</v>
      </c>
      <c r="R2802" s="9">
        <f t="shared" si="134"/>
        <v>42025.357094907406</v>
      </c>
      <c r="S2802" s="9">
        <f t="shared" si="135"/>
        <v>42055.357094907406</v>
      </c>
      <c r="T2802">
        <f t="shared" si="136"/>
        <v>2015</v>
      </c>
    </row>
    <row r="2803" spans="1:20" ht="43.5" x14ac:dyDescent="0.3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 s="11">
        <v>1392595200</v>
      </c>
      <c r="J2803">
        <v>1391293745</v>
      </c>
      <c r="K2803" t="b">
        <v>0</v>
      </c>
      <c r="L2803">
        <v>13</v>
      </c>
      <c r="M2803" t="b">
        <v>0</v>
      </c>
      <c r="N2803">
        <f>ROUND(E2803/D2803*100,0)</f>
        <v>4</v>
      </c>
      <c r="O2803">
        <f>IFERROR(ROUND(E2803/L2803,2),0)</f>
        <v>26.92</v>
      </c>
      <c r="P2803" s="12" t="s">
        <v>8280</v>
      </c>
      <c r="Q2803" t="s">
        <v>8314</v>
      </c>
      <c r="R2803" s="9">
        <f t="shared" si="134"/>
        <v>41671.936863425923</v>
      </c>
      <c r="S2803" s="9">
        <f t="shared" si="135"/>
        <v>41687</v>
      </c>
      <c r="T2803">
        <f t="shared" si="136"/>
        <v>2014</v>
      </c>
    </row>
    <row r="2804" spans="1:20" ht="43.5" x14ac:dyDescent="0.3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 s="11">
        <v>1463239108</v>
      </c>
      <c r="J2804">
        <v>1460647108</v>
      </c>
      <c r="K2804" t="b">
        <v>0</v>
      </c>
      <c r="L2804">
        <v>3</v>
      </c>
      <c r="M2804" t="b">
        <v>0</v>
      </c>
      <c r="N2804">
        <f>ROUND(E2804/D2804*100,0)</f>
        <v>0</v>
      </c>
      <c r="O2804">
        <f>IFERROR(ROUND(E2804/L2804,2),0)</f>
        <v>116.67</v>
      </c>
      <c r="P2804" s="12" t="s">
        <v>8277</v>
      </c>
      <c r="Q2804" t="s">
        <v>8307</v>
      </c>
      <c r="R2804" s="9">
        <f t="shared" si="134"/>
        <v>42474.637824074074</v>
      </c>
      <c r="S2804" s="9">
        <f t="shared" si="135"/>
        <v>42504.637824074074</v>
      </c>
      <c r="T2804">
        <f t="shared" si="136"/>
        <v>2016</v>
      </c>
    </row>
    <row r="2805" spans="1:20" ht="43.5" x14ac:dyDescent="0.35">
      <c r="A2805">
        <v>2752</v>
      </c>
      <c r="B2805" s="3" t="s">
        <v>2752</v>
      </c>
      <c r="C2805" s="3" t="s">
        <v>6862</v>
      </c>
      <c r="D2805" s="6">
        <v>4800</v>
      </c>
      <c r="E2805" s="8">
        <v>550</v>
      </c>
      <c r="F2805" t="s">
        <v>8220</v>
      </c>
      <c r="G2805" t="s">
        <v>8223</v>
      </c>
      <c r="H2805" t="s">
        <v>8245</v>
      </c>
      <c r="I2805" s="11">
        <v>1324232504</v>
      </c>
      <c r="J2805">
        <v>1320776504</v>
      </c>
      <c r="K2805" t="b">
        <v>0</v>
      </c>
      <c r="L2805">
        <v>14</v>
      </c>
      <c r="M2805" t="b">
        <v>0</v>
      </c>
      <c r="N2805">
        <f>ROUND(E2805/D2805*100,0)</f>
        <v>11</v>
      </c>
      <c r="O2805">
        <f>IFERROR(ROUND(E2805/L2805,2),0)</f>
        <v>39.29</v>
      </c>
      <c r="P2805" s="12" t="s">
        <v>8280</v>
      </c>
      <c r="Q2805" t="s">
        <v>8321</v>
      </c>
      <c r="R2805" s="9">
        <f t="shared" si="134"/>
        <v>40855.765092592592</v>
      </c>
      <c r="S2805" s="9">
        <f t="shared" si="135"/>
        <v>40895.765092592592</v>
      </c>
      <c r="T2805">
        <f t="shared" si="136"/>
        <v>2011</v>
      </c>
    </row>
    <row r="2806" spans="1:20" ht="43.5" x14ac:dyDescent="0.35">
      <c r="A2806">
        <v>1444</v>
      </c>
      <c r="B2806" s="3" t="s">
        <v>1445</v>
      </c>
      <c r="C2806" s="3" t="s">
        <v>5554</v>
      </c>
      <c r="D2806" s="6">
        <v>4950</v>
      </c>
      <c r="E2806" s="8">
        <v>0</v>
      </c>
      <c r="F2806" t="s">
        <v>8220</v>
      </c>
      <c r="G2806" t="s">
        <v>8235</v>
      </c>
      <c r="H2806" t="s">
        <v>8248</v>
      </c>
      <c r="I2806" s="11">
        <v>1442091462</v>
      </c>
      <c r="J2806">
        <v>1436907462</v>
      </c>
      <c r="K2806" t="b">
        <v>0</v>
      </c>
      <c r="L2806">
        <v>0</v>
      </c>
      <c r="M2806" t="b">
        <v>0</v>
      </c>
      <c r="N2806">
        <f>ROUND(E2806/D2806*100,0)</f>
        <v>0</v>
      </c>
      <c r="O2806">
        <f>IFERROR(ROUND(E2806/L2806,2),0)</f>
        <v>0</v>
      </c>
      <c r="P2806" s="12" t="s">
        <v>8280</v>
      </c>
      <c r="Q2806" t="s">
        <v>8313</v>
      </c>
      <c r="R2806" s="9">
        <f t="shared" si="134"/>
        <v>42199.873402777783</v>
      </c>
      <c r="S2806" s="9">
        <f t="shared" si="135"/>
        <v>42259.873402777783</v>
      </c>
      <c r="T2806">
        <f t="shared" si="136"/>
        <v>2015</v>
      </c>
    </row>
    <row r="2807" spans="1:20" ht="43.5" x14ac:dyDescent="0.35">
      <c r="A2807">
        <v>3973</v>
      </c>
      <c r="B2807" s="3" t="s">
        <v>3970</v>
      </c>
      <c r="C2807" s="3" t="s">
        <v>8080</v>
      </c>
      <c r="D2807" s="6">
        <v>5000</v>
      </c>
      <c r="E2807" s="8">
        <v>3905</v>
      </c>
      <c r="F2807" t="s">
        <v>8220</v>
      </c>
      <c r="G2807" t="s">
        <v>8223</v>
      </c>
      <c r="H2807" t="s">
        <v>8245</v>
      </c>
      <c r="I2807" s="11">
        <v>1462766400</v>
      </c>
      <c r="J2807">
        <v>1460219110</v>
      </c>
      <c r="K2807" t="b">
        <v>0</v>
      </c>
      <c r="L2807">
        <v>37</v>
      </c>
      <c r="M2807" t="b">
        <v>0</v>
      </c>
      <c r="N2807">
        <f>ROUND(E2807/D2807*100,0)</f>
        <v>78</v>
      </c>
      <c r="O2807">
        <f>IFERROR(ROUND(E2807/L2807,2),0)</f>
        <v>105.54</v>
      </c>
      <c r="P2807" s="12" t="s">
        <v>8266</v>
      </c>
      <c r="Q2807" t="s">
        <v>8268</v>
      </c>
      <c r="R2807" s="9">
        <f t="shared" si="134"/>
        <v>42469.68414351852</v>
      </c>
      <c r="S2807" s="9">
        <f t="shared" si="135"/>
        <v>42499.166666666672</v>
      </c>
      <c r="T2807">
        <f t="shared" si="136"/>
        <v>2016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>ROUND(E2808/D2808*100,0)</f>
        <v>6</v>
      </c>
      <c r="O2808">
        <f>IFERROR(ROUND(E2808/L2808,2),0)</f>
        <v>37.89</v>
      </c>
      <c r="P2808" s="12" t="s">
        <v>8277</v>
      </c>
      <c r="Q2808" t="s">
        <v>8307</v>
      </c>
      <c r="R2808" s="9">
        <f t="shared" si="134"/>
        <v>42532.774745370371</v>
      </c>
      <c r="S2808" s="9">
        <f t="shared" si="135"/>
        <v>42552.774745370371</v>
      </c>
      <c r="T2808">
        <f t="shared" si="136"/>
        <v>2016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>ROUND(E2809/D2809*100,0)</f>
        <v>113</v>
      </c>
      <c r="O2809">
        <f>IFERROR(ROUND(E2809/L2809,2),0)</f>
        <v>20</v>
      </c>
      <c r="P2809" s="12" t="s">
        <v>8266</v>
      </c>
      <c r="Q2809" t="s">
        <v>8268</v>
      </c>
      <c r="R2809" s="9">
        <f t="shared" si="134"/>
        <v>41918.880833333329</v>
      </c>
      <c r="S2809" s="9">
        <f t="shared" si="135"/>
        <v>41946</v>
      </c>
      <c r="T2809">
        <f t="shared" si="136"/>
        <v>2014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>ROUND(E2810/D2810*100,0)</f>
        <v>8</v>
      </c>
      <c r="O2810">
        <f>IFERROR(ROUND(E2810/L2810,2),0)</f>
        <v>37.56</v>
      </c>
      <c r="P2810" s="12" t="s">
        <v>8290</v>
      </c>
      <c r="Q2810" t="s">
        <v>8302</v>
      </c>
      <c r="R2810" s="9">
        <f t="shared" si="134"/>
        <v>42200.542268518519</v>
      </c>
      <c r="S2810" s="9">
        <f t="shared" si="135"/>
        <v>42227.542268518519</v>
      </c>
      <c r="T2810">
        <f t="shared" si="136"/>
        <v>2015</v>
      </c>
    </row>
    <row r="2811" spans="1:20" ht="43.5" x14ac:dyDescent="0.35">
      <c r="A2811">
        <v>4106</v>
      </c>
      <c r="B2811" s="3" t="s">
        <v>4102</v>
      </c>
      <c r="C2811" s="3" t="s">
        <v>8209</v>
      </c>
      <c r="D2811" s="6">
        <v>5000</v>
      </c>
      <c r="E2811" s="8">
        <v>3530</v>
      </c>
      <c r="F2811" t="s">
        <v>8220</v>
      </c>
      <c r="G2811" t="s">
        <v>8223</v>
      </c>
      <c r="H2811" t="s">
        <v>8245</v>
      </c>
      <c r="I2811" s="11">
        <v>1427936400</v>
      </c>
      <c r="J2811">
        <v>1424221866</v>
      </c>
      <c r="K2811" t="b">
        <v>0</v>
      </c>
      <c r="L2811">
        <v>33</v>
      </c>
      <c r="M2811" t="b">
        <v>0</v>
      </c>
      <c r="N2811">
        <f>ROUND(E2811/D2811*100,0)</f>
        <v>71</v>
      </c>
      <c r="O2811">
        <f>IFERROR(ROUND(E2811/L2811,2),0)</f>
        <v>106.97</v>
      </c>
      <c r="P2811" s="12" t="s">
        <v>8266</v>
      </c>
      <c r="Q2811" t="s">
        <v>8268</v>
      </c>
      <c r="R2811" s="9">
        <f t="shared" si="134"/>
        <v>42053.049375000002</v>
      </c>
      <c r="S2811" s="9">
        <f t="shared" si="135"/>
        <v>42096.041666666672</v>
      </c>
      <c r="T2811">
        <f t="shared" si="136"/>
        <v>2015</v>
      </c>
    </row>
    <row r="2812" spans="1:20" ht="43.5" x14ac:dyDescent="0.35">
      <c r="A2812">
        <v>4067</v>
      </c>
      <c r="B2812" s="3" t="s">
        <v>4063</v>
      </c>
      <c r="C2812" s="3" t="s">
        <v>7998</v>
      </c>
      <c r="D2812" s="6">
        <v>5000</v>
      </c>
      <c r="E2812" s="8">
        <v>3045</v>
      </c>
      <c r="F2812" t="s">
        <v>8220</v>
      </c>
      <c r="G2812" t="s">
        <v>8223</v>
      </c>
      <c r="H2812" t="s">
        <v>8245</v>
      </c>
      <c r="I2812" s="11">
        <v>1443408550</v>
      </c>
      <c r="J2812">
        <v>1439952550</v>
      </c>
      <c r="K2812" t="b">
        <v>0</v>
      </c>
      <c r="L2812">
        <v>17</v>
      </c>
      <c r="M2812" t="b">
        <v>0</v>
      </c>
      <c r="N2812">
        <f>ROUND(E2812/D2812*100,0)</f>
        <v>61</v>
      </c>
      <c r="O2812">
        <f>IFERROR(ROUND(E2812/L2812,2),0)</f>
        <v>179.12</v>
      </c>
      <c r="P2812" s="12" t="s">
        <v>8266</v>
      </c>
      <c r="Q2812" t="s">
        <v>8268</v>
      </c>
      <c r="R2812" s="9">
        <f t="shared" si="134"/>
        <v>42235.117476851854</v>
      </c>
      <c r="S2812" s="9">
        <f t="shared" si="135"/>
        <v>42275.117476851854</v>
      </c>
      <c r="T2812">
        <f t="shared" si="136"/>
        <v>2015</v>
      </c>
    </row>
    <row r="2813" spans="1:20" ht="43.5" x14ac:dyDescent="0.35">
      <c r="A2813">
        <v>166</v>
      </c>
      <c r="B2813" s="3" t="s">
        <v>168</v>
      </c>
      <c r="C2813" s="3" t="s">
        <v>4276</v>
      </c>
      <c r="D2813" s="6">
        <v>5000</v>
      </c>
      <c r="E2813" s="8">
        <v>3000</v>
      </c>
      <c r="F2813" t="s">
        <v>8220</v>
      </c>
      <c r="G2813" t="s">
        <v>8223</v>
      </c>
      <c r="H2813" t="s">
        <v>8245</v>
      </c>
      <c r="I2813" s="11">
        <v>1484531362</v>
      </c>
      <c r="J2813">
        <v>1481939362</v>
      </c>
      <c r="K2813" t="b">
        <v>0</v>
      </c>
      <c r="L2813">
        <v>1</v>
      </c>
      <c r="M2813" t="b">
        <v>0</v>
      </c>
      <c r="N2813">
        <f>ROUND(E2813/D2813*100,0)</f>
        <v>60</v>
      </c>
      <c r="O2813">
        <f>IFERROR(ROUND(E2813/L2813,2),0)</f>
        <v>3000</v>
      </c>
      <c r="P2813" s="12" t="s">
        <v>8290</v>
      </c>
      <c r="Q2813" t="s">
        <v>8292</v>
      </c>
      <c r="R2813" s="9">
        <f t="shared" si="134"/>
        <v>42721.075949074075</v>
      </c>
      <c r="S2813" s="9">
        <f t="shared" si="135"/>
        <v>42751.075949074075</v>
      </c>
      <c r="T2813">
        <f t="shared" si="136"/>
        <v>2016</v>
      </c>
    </row>
    <row r="2814" spans="1:20" ht="43.5" x14ac:dyDescent="0.35">
      <c r="A2814">
        <v>1912</v>
      </c>
      <c r="B2814" s="3" t="s">
        <v>1913</v>
      </c>
      <c r="C2814" s="3" t="s">
        <v>6022</v>
      </c>
      <c r="D2814" s="6">
        <v>5000</v>
      </c>
      <c r="E2814" s="8">
        <v>2965</v>
      </c>
      <c r="F2814" t="s">
        <v>8220</v>
      </c>
      <c r="G2814" t="s">
        <v>8223</v>
      </c>
      <c r="H2814" t="s">
        <v>8245</v>
      </c>
      <c r="I2814" s="11">
        <v>1433395560</v>
      </c>
      <c r="J2814">
        <v>1430803560</v>
      </c>
      <c r="K2814" t="b">
        <v>0</v>
      </c>
      <c r="L2814">
        <v>42</v>
      </c>
      <c r="M2814" t="b">
        <v>0</v>
      </c>
      <c r="N2814">
        <f>ROUND(E2814/D2814*100,0)</f>
        <v>59</v>
      </c>
      <c r="O2814">
        <f>IFERROR(ROUND(E2814/L2814,2),0)</f>
        <v>70.599999999999994</v>
      </c>
      <c r="P2814" s="12" t="s">
        <v>8277</v>
      </c>
      <c r="Q2814" t="s">
        <v>8287</v>
      </c>
      <c r="R2814" s="9">
        <f t="shared" si="134"/>
        <v>42129.226388888885</v>
      </c>
      <c r="S2814" s="9">
        <f t="shared" si="135"/>
        <v>42159.226388888885</v>
      </c>
      <c r="T2814">
        <f t="shared" si="136"/>
        <v>2015</v>
      </c>
    </row>
    <row r="2815" spans="1:20" ht="43.5" x14ac:dyDescent="0.35">
      <c r="A2815">
        <v>3202</v>
      </c>
      <c r="B2815" s="3" t="s">
        <v>3202</v>
      </c>
      <c r="C2815" s="3" t="s">
        <v>7312</v>
      </c>
      <c r="D2815" s="6">
        <v>5000</v>
      </c>
      <c r="E2815" s="8">
        <v>2726</v>
      </c>
      <c r="F2815" t="s">
        <v>8220</v>
      </c>
      <c r="G2815" t="s">
        <v>8223</v>
      </c>
      <c r="H2815" t="s">
        <v>8245</v>
      </c>
      <c r="I2815" s="11">
        <v>1450072740</v>
      </c>
      <c r="J2815">
        <v>1445027346</v>
      </c>
      <c r="K2815" t="b">
        <v>0</v>
      </c>
      <c r="L2815">
        <v>25</v>
      </c>
      <c r="M2815" t="b">
        <v>0</v>
      </c>
      <c r="N2815">
        <f>ROUND(E2815/D2815*100,0)</f>
        <v>55</v>
      </c>
      <c r="O2815">
        <f>IFERROR(ROUND(E2815/L2815,2),0)</f>
        <v>109.04</v>
      </c>
      <c r="P2815" s="12" t="s">
        <v>8266</v>
      </c>
      <c r="Q2815" t="s">
        <v>8269</v>
      </c>
      <c r="R2815" s="9">
        <f t="shared" si="134"/>
        <v>42293.853541666671</v>
      </c>
      <c r="S2815" s="9">
        <f t="shared" si="135"/>
        <v>42352.249305555553</v>
      </c>
      <c r="T2815">
        <f t="shared" si="136"/>
        <v>2015</v>
      </c>
    </row>
    <row r="2816" spans="1:20" ht="43.5" x14ac:dyDescent="0.35">
      <c r="A2816">
        <v>3199</v>
      </c>
      <c r="B2816" s="3" t="s">
        <v>3199</v>
      </c>
      <c r="C2816" s="3" t="s">
        <v>7309</v>
      </c>
      <c r="D2816" s="6">
        <v>5000</v>
      </c>
      <c r="E2816" s="8">
        <v>2608</v>
      </c>
      <c r="F2816" t="s">
        <v>8220</v>
      </c>
      <c r="G2816" t="s">
        <v>8223</v>
      </c>
      <c r="H2816" t="s">
        <v>8245</v>
      </c>
      <c r="I2816" s="11">
        <v>1410037200</v>
      </c>
      <c r="J2816">
        <v>1407435418</v>
      </c>
      <c r="K2816" t="b">
        <v>0</v>
      </c>
      <c r="L2816">
        <v>53</v>
      </c>
      <c r="M2816" t="b">
        <v>0</v>
      </c>
      <c r="N2816">
        <f>ROUND(E2816/D2816*100,0)</f>
        <v>52</v>
      </c>
      <c r="O2816">
        <f>IFERROR(ROUND(E2816/L2816,2),0)</f>
        <v>49.21</v>
      </c>
      <c r="P2816" s="12" t="s">
        <v>8266</v>
      </c>
      <c r="Q2816" t="s">
        <v>8269</v>
      </c>
      <c r="R2816" s="9">
        <f t="shared" si="134"/>
        <v>41858.761782407404</v>
      </c>
      <c r="S2816" s="9">
        <f t="shared" si="135"/>
        <v>41888.875</v>
      </c>
      <c r="T2816">
        <f t="shared" si="136"/>
        <v>2014</v>
      </c>
    </row>
    <row r="2817" spans="1:20" ht="43.5" x14ac:dyDescent="0.35">
      <c r="A2817">
        <v>697</v>
      </c>
      <c r="B2817" s="3" t="s">
        <v>698</v>
      </c>
      <c r="C2817" s="3" t="s">
        <v>4807</v>
      </c>
      <c r="D2817" s="6">
        <v>5000</v>
      </c>
      <c r="E2817" s="8">
        <v>2319</v>
      </c>
      <c r="F2817" t="s">
        <v>8220</v>
      </c>
      <c r="G2817" t="s">
        <v>8235</v>
      </c>
      <c r="H2817" t="s">
        <v>8248</v>
      </c>
      <c r="I2817" s="11">
        <v>1454502789</v>
      </c>
      <c r="J2817">
        <v>1453206789</v>
      </c>
      <c r="K2817" t="b">
        <v>0</v>
      </c>
      <c r="L2817">
        <v>114</v>
      </c>
      <c r="M2817" t="b">
        <v>0</v>
      </c>
      <c r="N2817">
        <f>ROUND(E2817/D2817*100,0)</f>
        <v>46</v>
      </c>
      <c r="O2817">
        <f>IFERROR(ROUND(E2817/L2817,2),0)</f>
        <v>20.34</v>
      </c>
      <c r="P2817" s="12" t="s">
        <v>8277</v>
      </c>
      <c r="Q2817" t="s">
        <v>8279</v>
      </c>
      <c r="R2817" s="9">
        <f t="shared" si="134"/>
        <v>42388.523020833338</v>
      </c>
      <c r="S2817" s="9">
        <f t="shared" si="135"/>
        <v>42403.523020833338</v>
      </c>
      <c r="T2817">
        <f t="shared" si="136"/>
        <v>2016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>ROUND(E2818/D2818*100,0)</f>
        <v>11</v>
      </c>
      <c r="O2818">
        <f>IFERROR(ROUND(E2818/L2818,2),0)</f>
        <v>81.58</v>
      </c>
      <c r="P2818" s="12" t="s">
        <v>8277</v>
      </c>
      <c r="Q2818" t="s">
        <v>8307</v>
      </c>
      <c r="R2818" s="9">
        <f t="shared" si="134"/>
        <v>42318.925532407404</v>
      </c>
      <c r="S2818" s="9">
        <f t="shared" si="135"/>
        <v>42348.925532407404</v>
      </c>
      <c r="T2818">
        <f t="shared" si="136"/>
        <v>2015</v>
      </c>
    </row>
    <row r="2819" spans="1:20" ht="58" x14ac:dyDescent="0.35">
      <c r="A2819">
        <v>970</v>
      </c>
      <c r="B2819" s="3" t="s">
        <v>971</v>
      </c>
      <c r="C2819" s="3" t="s">
        <v>5080</v>
      </c>
      <c r="D2819" s="6">
        <v>5000</v>
      </c>
      <c r="E2819" s="8">
        <v>2296</v>
      </c>
      <c r="F2819" t="s">
        <v>8220</v>
      </c>
      <c r="G2819" t="s">
        <v>8228</v>
      </c>
      <c r="H2819" t="s">
        <v>8250</v>
      </c>
      <c r="I2819" s="11">
        <v>1485147540</v>
      </c>
      <c r="J2819">
        <v>1481951853</v>
      </c>
      <c r="K2819" t="b">
        <v>0</v>
      </c>
      <c r="L2819">
        <v>14</v>
      </c>
      <c r="M2819" t="b">
        <v>0</v>
      </c>
      <c r="N2819">
        <f>ROUND(E2819/D2819*100,0)</f>
        <v>46</v>
      </c>
      <c r="O2819">
        <f>IFERROR(ROUND(E2819/L2819,2),0)</f>
        <v>164</v>
      </c>
      <c r="P2819" s="12" t="s">
        <v>8277</v>
      </c>
      <c r="Q2819" t="s">
        <v>8279</v>
      </c>
      <c r="R2819" s="9">
        <f t="shared" ref="R2819:R2882" si="137">(((J2819/60)/60)/24)+DATE(1970,1,1)</f>
        <v>42721.220520833333</v>
      </c>
      <c r="S2819" s="9">
        <f t="shared" ref="S2819:S2882" si="138">(((I2819/60)/60)/24)+DATE(1970,1,1)</f>
        <v>42758.207638888889</v>
      </c>
      <c r="T2819">
        <f t="shared" si="136"/>
        <v>2016</v>
      </c>
    </row>
    <row r="2820" spans="1:20" ht="29" x14ac:dyDescent="0.35">
      <c r="A2820">
        <v>1767</v>
      </c>
      <c r="B2820" s="3" t="s">
        <v>1768</v>
      </c>
      <c r="C2820" s="3" t="s">
        <v>5877</v>
      </c>
      <c r="D2820" s="6">
        <v>5000</v>
      </c>
      <c r="E2820" s="8">
        <v>2286</v>
      </c>
      <c r="F2820" t="s">
        <v>8220</v>
      </c>
      <c r="G2820" t="s">
        <v>8223</v>
      </c>
      <c r="H2820" t="s">
        <v>8245</v>
      </c>
      <c r="I2820" s="11">
        <v>1407080884</v>
      </c>
      <c r="J2820">
        <v>1404488884</v>
      </c>
      <c r="K2820" t="b">
        <v>1</v>
      </c>
      <c r="L2820">
        <v>39</v>
      </c>
      <c r="M2820" t="b">
        <v>0</v>
      </c>
      <c r="N2820">
        <f>ROUND(E2820/D2820*100,0)</f>
        <v>46</v>
      </c>
      <c r="O2820">
        <f>IFERROR(ROUND(E2820/L2820,2),0)</f>
        <v>58.62</v>
      </c>
      <c r="P2820" s="12" t="s">
        <v>8282</v>
      </c>
      <c r="Q2820" t="s">
        <v>8283</v>
      </c>
      <c r="R2820" s="9">
        <f t="shared" si="137"/>
        <v>41824.658379629633</v>
      </c>
      <c r="S2820" s="9">
        <f t="shared" si="138"/>
        <v>41854.658379629633</v>
      </c>
      <c r="T2820">
        <f t="shared" si="136"/>
        <v>2014</v>
      </c>
    </row>
    <row r="2821" spans="1:20" ht="43.5" x14ac:dyDescent="0.35">
      <c r="A2821">
        <v>211</v>
      </c>
      <c r="B2821" s="3" t="s">
        <v>213</v>
      </c>
      <c r="C2821" s="3" t="s">
        <v>4321</v>
      </c>
      <c r="D2821" s="6">
        <v>5000</v>
      </c>
      <c r="E2821" s="8">
        <v>2230</v>
      </c>
      <c r="F2821" t="s">
        <v>8220</v>
      </c>
      <c r="G2821" t="s">
        <v>8223</v>
      </c>
      <c r="H2821" t="s">
        <v>8245</v>
      </c>
      <c r="I2821" s="11">
        <v>1442634617</v>
      </c>
      <c r="J2821">
        <v>1440042617</v>
      </c>
      <c r="K2821" t="b">
        <v>0</v>
      </c>
      <c r="L2821">
        <v>12</v>
      </c>
      <c r="M2821" t="b">
        <v>0</v>
      </c>
      <c r="N2821">
        <f>ROUND(E2821/D2821*100,0)</f>
        <v>45</v>
      </c>
      <c r="O2821">
        <f>IFERROR(ROUND(E2821/L2821,2),0)</f>
        <v>185.83</v>
      </c>
      <c r="P2821" s="12" t="s">
        <v>8290</v>
      </c>
      <c r="Q2821" t="s">
        <v>8292</v>
      </c>
      <c r="R2821" s="9">
        <f t="shared" si="137"/>
        <v>42236.159918981488</v>
      </c>
      <c r="S2821" s="9">
        <f t="shared" si="138"/>
        <v>42266.159918981488</v>
      </c>
      <c r="T2821">
        <f t="shared" si="136"/>
        <v>2015</v>
      </c>
    </row>
    <row r="2822" spans="1:20" ht="58" x14ac:dyDescent="0.35">
      <c r="A2822">
        <v>883</v>
      </c>
      <c r="B2822" s="3" t="s">
        <v>884</v>
      </c>
      <c r="C2822" s="3" t="s">
        <v>4993</v>
      </c>
      <c r="D2822" s="6">
        <v>5000</v>
      </c>
      <c r="E2822" s="8">
        <v>2001</v>
      </c>
      <c r="F2822" t="s">
        <v>8220</v>
      </c>
      <c r="G2822" t="s">
        <v>8223</v>
      </c>
      <c r="H2822" t="s">
        <v>8245</v>
      </c>
      <c r="I2822" s="11">
        <v>1456957635</v>
      </c>
      <c r="J2822">
        <v>1451773635</v>
      </c>
      <c r="K2822" t="b">
        <v>0</v>
      </c>
      <c r="L2822">
        <v>24</v>
      </c>
      <c r="M2822" t="b">
        <v>0</v>
      </c>
      <c r="N2822">
        <f>ROUND(E2822/D2822*100,0)</f>
        <v>40</v>
      </c>
      <c r="O2822">
        <f>IFERROR(ROUND(E2822/L2822,2),0)</f>
        <v>83.38</v>
      </c>
      <c r="P2822" s="12" t="s">
        <v>8293</v>
      </c>
      <c r="Q2822" t="s">
        <v>8294</v>
      </c>
      <c r="R2822" s="9">
        <f t="shared" si="137"/>
        <v>42371.935590277775</v>
      </c>
      <c r="S2822" s="9">
        <f t="shared" si="138"/>
        <v>42431.935590277775</v>
      </c>
      <c r="T2822">
        <f t="shared" si="136"/>
        <v>2016</v>
      </c>
    </row>
    <row r="2823" spans="1:20" ht="43.5" x14ac:dyDescent="0.3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 s="11">
        <v>1461278208</v>
      </c>
      <c r="J2823">
        <v>1459463808</v>
      </c>
      <c r="K2823" t="b">
        <v>0</v>
      </c>
      <c r="L2823">
        <v>8</v>
      </c>
      <c r="M2823" t="b">
        <v>1</v>
      </c>
      <c r="N2823">
        <f>ROUND(E2823/D2823*100,0)</f>
        <v>160</v>
      </c>
      <c r="O2823">
        <f>IFERROR(ROUND(E2823/L2823,2),0)</f>
        <v>40</v>
      </c>
      <c r="P2823" s="12" t="s">
        <v>8266</v>
      </c>
      <c r="Q2823" t="s">
        <v>8268</v>
      </c>
      <c r="R2823" s="9">
        <f t="shared" si="137"/>
        <v>42460.94222222222</v>
      </c>
      <c r="S2823" s="9">
        <f t="shared" si="138"/>
        <v>42481.94222222222</v>
      </c>
      <c r="T2823">
        <f t="shared" si="136"/>
        <v>2016</v>
      </c>
    </row>
    <row r="2824" spans="1:20" ht="43.5" x14ac:dyDescent="0.35">
      <c r="A2824">
        <v>1784</v>
      </c>
      <c r="B2824" s="3" t="s">
        <v>1785</v>
      </c>
      <c r="C2824" s="3" t="s">
        <v>5894</v>
      </c>
      <c r="D2824" s="6">
        <v>5000</v>
      </c>
      <c r="E2824" s="8">
        <v>1988</v>
      </c>
      <c r="F2824" t="s">
        <v>8220</v>
      </c>
      <c r="G2824" t="s">
        <v>8223</v>
      </c>
      <c r="H2824" t="s">
        <v>8245</v>
      </c>
      <c r="I2824" s="11">
        <v>1422674700</v>
      </c>
      <c r="J2824">
        <v>1419954240</v>
      </c>
      <c r="K2824" t="b">
        <v>1</v>
      </c>
      <c r="L2824">
        <v>33</v>
      </c>
      <c r="M2824" t="b">
        <v>0</v>
      </c>
      <c r="N2824">
        <f>ROUND(E2824/D2824*100,0)</f>
        <v>40</v>
      </c>
      <c r="O2824">
        <f>IFERROR(ROUND(E2824/L2824,2),0)</f>
        <v>60.24</v>
      </c>
      <c r="P2824" s="12" t="s">
        <v>8282</v>
      </c>
      <c r="Q2824" t="s">
        <v>8283</v>
      </c>
      <c r="R2824" s="9">
        <f t="shared" si="137"/>
        <v>42003.655555555553</v>
      </c>
      <c r="S2824" s="9">
        <f t="shared" si="138"/>
        <v>42035.142361111109</v>
      </c>
      <c r="T2824">
        <f t="shared" si="136"/>
        <v>2014</v>
      </c>
    </row>
    <row r="2825" spans="1:20" ht="43.5" x14ac:dyDescent="0.35">
      <c r="A2825">
        <v>3943</v>
      </c>
      <c r="B2825" s="3" t="s">
        <v>3940</v>
      </c>
      <c r="C2825" s="3" t="s">
        <v>8051</v>
      </c>
      <c r="D2825" s="6">
        <v>5000</v>
      </c>
      <c r="E2825" s="8">
        <v>1782</v>
      </c>
      <c r="F2825" t="s">
        <v>8220</v>
      </c>
      <c r="G2825" t="s">
        <v>8223</v>
      </c>
      <c r="H2825" t="s">
        <v>8245</v>
      </c>
      <c r="I2825" s="11">
        <v>1446483000</v>
      </c>
      <c r="J2825">
        <v>1443811268</v>
      </c>
      <c r="K2825" t="b">
        <v>0</v>
      </c>
      <c r="L2825">
        <v>13</v>
      </c>
      <c r="M2825" t="b">
        <v>0</v>
      </c>
      <c r="N2825">
        <f>ROUND(E2825/D2825*100,0)</f>
        <v>36</v>
      </c>
      <c r="O2825">
        <f>IFERROR(ROUND(E2825/L2825,2),0)</f>
        <v>137.08000000000001</v>
      </c>
      <c r="P2825" s="12" t="s">
        <v>8266</v>
      </c>
      <c r="Q2825" t="s">
        <v>8268</v>
      </c>
      <c r="R2825" s="9">
        <f t="shared" si="137"/>
        <v>42279.778564814813</v>
      </c>
      <c r="S2825" s="9">
        <f t="shared" si="138"/>
        <v>42310.701388888891</v>
      </c>
      <c r="T2825">
        <f t="shared" si="136"/>
        <v>2015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>ROUND(E2826/D2826*100,0)</f>
        <v>106</v>
      </c>
      <c r="O2826">
        <f>IFERROR(ROUND(E2826/L2826,2),0)</f>
        <v>22.64</v>
      </c>
      <c r="P2826" s="12" t="s">
        <v>8293</v>
      </c>
      <c r="Q2826" t="s">
        <v>8295</v>
      </c>
      <c r="R2826" s="9">
        <f t="shared" si="137"/>
        <v>42194.751678240747</v>
      </c>
      <c r="S2826" s="9">
        <f t="shared" si="138"/>
        <v>42208.751678240747</v>
      </c>
      <c r="T2826">
        <f t="shared" si="136"/>
        <v>2015</v>
      </c>
    </row>
    <row r="2827" spans="1:20" ht="43.5" x14ac:dyDescent="0.35">
      <c r="A2827">
        <v>3633</v>
      </c>
      <c r="B2827" s="3" t="s">
        <v>3631</v>
      </c>
      <c r="C2827" s="3" t="s">
        <v>7743</v>
      </c>
      <c r="D2827" s="6">
        <v>5000</v>
      </c>
      <c r="E2827" s="8">
        <v>1762</v>
      </c>
      <c r="F2827" t="s">
        <v>8220</v>
      </c>
      <c r="G2827" t="s">
        <v>8223</v>
      </c>
      <c r="H2827" t="s">
        <v>8245</v>
      </c>
      <c r="I2827" s="11">
        <v>1479517200</v>
      </c>
      <c r="J2827">
        <v>1475765867</v>
      </c>
      <c r="K2827" t="b">
        <v>0</v>
      </c>
      <c r="L2827">
        <v>31</v>
      </c>
      <c r="M2827" t="b">
        <v>0</v>
      </c>
      <c r="N2827">
        <f>ROUND(E2827/D2827*100,0)</f>
        <v>35</v>
      </c>
      <c r="O2827">
        <f>IFERROR(ROUND(E2827/L2827,2),0)</f>
        <v>56.84</v>
      </c>
      <c r="P2827" s="12" t="s">
        <v>8266</v>
      </c>
      <c r="Q2827" t="s">
        <v>8269</v>
      </c>
      <c r="R2827" s="9">
        <f t="shared" si="137"/>
        <v>42649.623460648145</v>
      </c>
      <c r="S2827" s="9">
        <f t="shared" si="138"/>
        <v>42693.041666666672</v>
      </c>
      <c r="T2827">
        <f t="shared" si="136"/>
        <v>2016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>ROUND(E2828/D2828*100,0)</f>
        <v>104</v>
      </c>
      <c r="O2828">
        <f>IFERROR(ROUND(E2828/L2828,2),0)</f>
        <v>52</v>
      </c>
      <c r="P2828" s="12" t="s">
        <v>8266</v>
      </c>
      <c r="Q2828" t="s">
        <v>8268</v>
      </c>
      <c r="R2828" s="9">
        <f t="shared" si="137"/>
        <v>41921.279976851853</v>
      </c>
      <c r="S2828" s="9">
        <f t="shared" si="138"/>
        <v>41939.125</v>
      </c>
      <c r="T2828">
        <f t="shared" si="136"/>
        <v>2014</v>
      </c>
    </row>
    <row r="2829" spans="1:20" ht="43.5" x14ac:dyDescent="0.35">
      <c r="A2829">
        <v>934</v>
      </c>
      <c r="B2829" s="3" t="s">
        <v>935</v>
      </c>
      <c r="C2829" s="3" t="s">
        <v>5044</v>
      </c>
      <c r="D2829" s="6">
        <v>5000</v>
      </c>
      <c r="E2829" s="8">
        <v>1520</v>
      </c>
      <c r="F2829" t="s">
        <v>8220</v>
      </c>
      <c r="G2829" t="s">
        <v>8228</v>
      </c>
      <c r="H2829" t="s">
        <v>8250</v>
      </c>
      <c r="I2829" s="11">
        <v>1399183200</v>
      </c>
      <c r="J2829">
        <v>1396633284</v>
      </c>
      <c r="K2829" t="b">
        <v>0</v>
      </c>
      <c r="L2829">
        <v>30</v>
      </c>
      <c r="M2829" t="b">
        <v>0</v>
      </c>
      <c r="N2829">
        <f>ROUND(E2829/D2829*100,0)</f>
        <v>30</v>
      </c>
      <c r="O2829">
        <f>IFERROR(ROUND(E2829/L2829,2),0)</f>
        <v>50.67</v>
      </c>
      <c r="P2829" s="12" t="s">
        <v>8293</v>
      </c>
      <c r="Q2829" t="s">
        <v>8315</v>
      </c>
      <c r="R2829" s="9">
        <f t="shared" si="137"/>
        <v>41733.737083333333</v>
      </c>
      <c r="S2829" s="9">
        <f t="shared" si="138"/>
        <v>41763.25</v>
      </c>
      <c r="T2829">
        <f t="shared" si="136"/>
        <v>2014</v>
      </c>
    </row>
    <row r="2830" spans="1:20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1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>ROUND(E2830/D2830*100,0)</f>
        <v>103</v>
      </c>
      <c r="O2830">
        <f>IFERROR(ROUND(E2830/L2830,2),0)</f>
        <v>28.18</v>
      </c>
      <c r="P2830" s="12" t="s">
        <v>8293</v>
      </c>
      <c r="Q2830" t="s">
        <v>8297</v>
      </c>
      <c r="R2830" s="9">
        <f t="shared" si="137"/>
        <v>40927.473460648151</v>
      </c>
      <c r="S2830" s="9">
        <f t="shared" si="138"/>
        <v>40953.825694444444</v>
      </c>
      <c r="T2830">
        <f t="shared" si="136"/>
        <v>2012</v>
      </c>
    </row>
    <row r="2831" spans="1:20" ht="43.5" x14ac:dyDescent="0.3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 s="11">
        <v>1426117552</v>
      </c>
      <c r="J2831">
        <v>1423529152</v>
      </c>
      <c r="K2831" t="b">
        <v>0</v>
      </c>
      <c r="L2831">
        <v>17</v>
      </c>
      <c r="M2831" t="b">
        <v>1</v>
      </c>
      <c r="N2831">
        <f>ROUND(E2831/D2831*100,0)</f>
        <v>103</v>
      </c>
      <c r="O2831">
        <f>IFERROR(ROUND(E2831/L2831,2),0)</f>
        <v>18.239999999999998</v>
      </c>
      <c r="P2831" s="12" t="s">
        <v>8277</v>
      </c>
      <c r="Q2831" t="s">
        <v>8278</v>
      </c>
      <c r="R2831" s="9">
        <f t="shared" si="137"/>
        <v>42045.031851851847</v>
      </c>
      <c r="S2831" s="9">
        <f t="shared" si="138"/>
        <v>42074.99018518519</v>
      </c>
      <c r="T2831">
        <f t="shared" si="136"/>
        <v>2015</v>
      </c>
    </row>
    <row r="2832" spans="1:20" ht="43.5" x14ac:dyDescent="0.35">
      <c r="A2832">
        <v>950</v>
      </c>
      <c r="B2832" s="3" t="s">
        <v>951</v>
      </c>
      <c r="C2832" s="3" t="s">
        <v>5060</v>
      </c>
      <c r="D2832" s="6">
        <v>5000</v>
      </c>
      <c r="E2832" s="8">
        <v>1402</v>
      </c>
      <c r="F2832" t="s">
        <v>8220</v>
      </c>
      <c r="G2832" t="s">
        <v>8228</v>
      </c>
      <c r="H2832" t="s">
        <v>8250</v>
      </c>
      <c r="I2832" s="11">
        <v>1453053661</v>
      </c>
      <c r="J2832">
        <v>1450461661</v>
      </c>
      <c r="K2832" t="b">
        <v>0</v>
      </c>
      <c r="L2832">
        <v>24</v>
      </c>
      <c r="M2832" t="b">
        <v>0</v>
      </c>
      <c r="N2832">
        <f>ROUND(E2832/D2832*100,0)</f>
        <v>28</v>
      </c>
      <c r="O2832">
        <f>IFERROR(ROUND(E2832/L2832,2),0)</f>
        <v>58.42</v>
      </c>
      <c r="P2832" s="12" t="s">
        <v>8277</v>
      </c>
      <c r="Q2832" t="s">
        <v>8279</v>
      </c>
      <c r="R2832" s="9">
        <f t="shared" si="137"/>
        <v>42356.750706018516</v>
      </c>
      <c r="S2832" s="9">
        <f t="shared" si="138"/>
        <v>42386.750706018516</v>
      </c>
      <c r="T2832">
        <f t="shared" si="136"/>
        <v>2015</v>
      </c>
    </row>
    <row r="2833" spans="1:20" ht="43.5" x14ac:dyDescent="0.35">
      <c r="A2833">
        <v>2918</v>
      </c>
      <c r="B2833" s="3" t="s">
        <v>2918</v>
      </c>
      <c r="C2833" s="3" t="s">
        <v>7028</v>
      </c>
      <c r="D2833" s="6">
        <v>5000</v>
      </c>
      <c r="E2833" s="8">
        <v>1362</v>
      </c>
      <c r="F2833" t="s">
        <v>8220</v>
      </c>
      <c r="G2833" t="s">
        <v>8223</v>
      </c>
      <c r="H2833" t="s">
        <v>8245</v>
      </c>
      <c r="I2833" s="11">
        <v>1446131207</v>
      </c>
      <c r="J2833">
        <v>1443712007</v>
      </c>
      <c r="K2833" t="b">
        <v>0</v>
      </c>
      <c r="L2833">
        <v>20</v>
      </c>
      <c r="M2833" t="b">
        <v>0</v>
      </c>
      <c r="N2833">
        <f>ROUND(E2833/D2833*100,0)</f>
        <v>27</v>
      </c>
      <c r="O2833">
        <f>IFERROR(ROUND(E2833/L2833,2),0)</f>
        <v>68.099999999999994</v>
      </c>
      <c r="P2833" s="12" t="s">
        <v>8266</v>
      </c>
      <c r="Q2833" t="s">
        <v>8268</v>
      </c>
      <c r="R2833" s="9">
        <f t="shared" si="137"/>
        <v>42278.629710648151</v>
      </c>
      <c r="S2833" s="9">
        <f t="shared" si="138"/>
        <v>42306.629710648151</v>
      </c>
      <c r="T2833">
        <f t="shared" si="136"/>
        <v>2015</v>
      </c>
    </row>
    <row r="2834" spans="1:20" ht="58" x14ac:dyDescent="0.35">
      <c r="A2834">
        <v>867</v>
      </c>
      <c r="B2834" s="3" t="s">
        <v>868</v>
      </c>
      <c r="C2834" s="3" t="s">
        <v>4977</v>
      </c>
      <c r="D2834" s="6">
        <v>5000</v>
      </c>
      <c r="E2834" s="8">
        <v>1201</v>
      </c>
      <c r="F2834" t="s">
        <v>8220</v>
      </c>
      <c r="G2834" t="s">
        <v>8223</v>
      </c>
      <c r="H2834" t="s">
        <v>8245</v>
      </c>
      <c r="I2834" s="11">
        <v>1259643540</v>
      </c>
      <c r="J2834">
        <v>1254450706</v>
      </c>
      <c r="K2834" t="b">
        <v>0</v>
      </c>
      <c r="L2834">
        <v>11</v>
      </c>
      <c r="M2834" t="b">
        <v>0</v>
      </c>
      <c r="N2834">
        <f>ROUND(E2834/D2834*100,0)</f>
        <v>24</v>
      </c>
      <c r="O2834">
        <f>IFERROR(ROUND(E2834/L2834,2),0)</f>
        <v>109.18</v>
      </c>
      <c r="P2834" s="12" t="s">
        <v>8293</v>
      </c>
      <c r="Q2834" t="s">
        <v>8315</v>
      </c>
      <c r="R2834" s="9">
        <f t="shared" si="137"/>
        <v>40088.105393518519</v>
      </c>
      <c r="S2834" s="9">
        <f t="shared" si="138"/>
        <v>40148.207638888889</v>
      </c>
      <c r="T2834">
        <f t="shared" si="136"/>
        <v>2009</v>
      </c>
    </row>
    <row r="2835" spans="1:20" ht="43.5" x14ac:dyDescent="0.35">
      <c r="A2835">
        <v>2405</v>
      </c>
      <c r="B2835" s="3" t="s">
        <v>2406</v>
      </c>
      <c r="C2835" s="3" t="s">
        <v>6515</v>
      </c>
      <c r="D2835" s="6">
        <v>5000</v>
      </c>
      <c r="E2835" s="8">
        <v>1126</v>
      </c>
      <c r="F2835" t="s">
        <v>8220</v>
      </c>
      <c r="G2835" t="s">
        <v>8223</v>
      </c>
      <c r="H2835" t="s">
        <v>8245</v>
      </c>
      <c r="I2835" s="11">
        <v>1472911375</v>
      </c>
      <c r="J2835">
        <v>1471096975</v>
      </c>
      <c r="K2835" t="b">
        <v>0</v>
      </c>
      <c r="L2835">
        <v>20</v>
      </c>
      <c r="M2835" t="b">
        <v>0</v>
      </c>
      <c r="N2835">
        <f>ROUND(E2835/D2835*100,0)</f>
        <v>23</v>
      </c>
      <c r="O2835">
        <f>IFERROR(ROUND(E2835/L2835,2),0)</f>
        <v>56.3</v>
      </c>
      <c r="P2835" s="12" t="s">
        <v>8288</v>
      </c>
      <c r="Q2835" t="s">
        <v>8310</v>
      </c>
      <c r="R2835" s="9">
        <f t="shared" si="137"/>
        <v>42595.585358796292</v>
      </c>
      <c r="S2835" s="9">
        <f t="shared" si="138"/>
        <v>42616.585358796292</v>
      </c>
      <c r="T2835">
        <f t="shared" si="136"/>
        <v>2016</v>
      </c>
    </row>
    <row r="2836" spans="1:20" ht="43.5" x14ac:dyDescent="0.3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 s="11">
        <v>1317099540</v>
      </c>
      <c r="J2836">
        <v>1313612532</v>
      </c>
      <c r="K2836" t="b">
        <v>0</v>
      </c>
      <c r="L2836">
        <v>13</v>
      </c>
      <c r="M2836" t="b">
        <v>1</v>
      </c>
      <c r="N2836">
        <f>ROUND(E2836/D2836*100,0)</f>
        <v>241</v>
      </c>
      <c r="O2836">
        <f>IFERROR(ROUND(E2836/L2836,2),0)</f>
        <v>23.15</v>
      </c>
      <c r="P2836" s="12" t="s">
        <v>8293</v>
      </c>
      <c r="Q2836" t="s">
        <v>8294</v>
      </c>
      <c r="R2836" s="9">
        <f t="shared" si="137"/>
        <v>40772.848749999997</v>
      </c>
      <c r="S2836" s="9">
        <f t="shared" si="138"/>
        <v>40813.207638888889</v>
      </c>
      <c r="T2836">
        <f t="shared" ref="T2836:T2899" si="139">YEAR(R2836)</f>
        <v>2011</v>
      </c>
    </row>
    <row r="2837" spans="1:20" ht="29" x14ac:dyDescent="0.3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 s="11">
        <v>1350505059</v>
      </c>
      <c r="J2837">
        <v>1347913059</v>
      </c>
      <c r="K2837" t="b">
        <v>0</v>
      </c>
      <c r="L2837">
        <v>8</v>
      </c>
      <c r="M2837" t="b">
        <v>1</v>
      </c>
      <c r="N2837">
        <f>ROUND(E2837/D2837*100,0)</f>
        <v>100</v>
      </c>
      <c r="O2837">
        <f>IFERROR(ROUND(E2837/L2837,2),0)</f>
        <v>37.630000000000003</v>
      </c>
      <c r="P2837" s="12" t="s">
        <v>8293</v>
      </c>
      <c r="Q2837" t="s">
        <v>8297</v>
      </c>
      <c r="R2837" s="9">
        <f t="shared" si="137"/>
        <v>41169.845590277779</v>
      </c>
      <c r="S2837" s="9">
        <f t="shared" si="138"/>
        <v>41199.845590277779</v>
      </c>
      <c r="T2837">
        <f t="shared" si="139"/>
        <v>2012</v>
      </c>
    </row>
    <row r="2838" spans="1:20" ht="43.5" x14ac:dyDescent="0.35">
      <c r="A2838">
        <v>3842</v>
      </c>
      <c r="B2838" s="3" t="s">
        <v>3839</v>
      </c>
      <c r="C2838" s="3" t="s">
        <v>7951</v>
      </c>
      <c r="D2838" s="6">
        <v>5000</v>
      </c>
      <c r="E2838" s="8">
        <v>1097</v>
      </c>
      <c r="F2838" t="s">
        <v>8220</v>
      </c>
      <c r="G2838" t="s">
        <v>8224</v>
      </c>
      <c r="H2838" t="s">
        <v>8246</v>
      </c>
      <c r="I2838" s="11">
        <v>1399809052</v>
      </c>
      <c r="J2838">
        <v>1397217052</v>
      </c>
      <c r="K2838" t="b">
        <v>1</v>
      </c>
      <c r="L2838">
        <v>23</v>
      </c>
      <c r="M2838" t="b">
        <v>0</v>
      </c>
      <c r="N2838">
        <f>ROUND(E2838/D2838*100,0)</f>
        <v>22</v>
      </c>
      <c r="O2838">
        <f>IFERROR(ROUND(E2838/L2838,2),0)</f>
        <v>47.7</v>
      </c>
      <c r="P2838" s="12" t="s">
        <v>8266</v>
      </c>
      <c r="Q2838" t="s">
        <v>8268</v>
      </c>
      <c r="R2838" s="9">
        <f t="shared" si="137"/>
        <v>41740.493657407409</v>
      </c>
      <c r="S2838" s="9">
        <f t="shared" si="138"/>
        <v>41770.493657407409</v>
      </c>
      <c r="T2838">
        <f t="shared" si="139"/>
        <v>2014</v>
      </c>
    </row>
    <row r="2839" spans="1:20" ht="43.5" x14ac:dyDescent="0.35">
      <c r="A2839">
        <v>3843</v>
      </c>
      <c r="B2839" s="3" t="s">
        <v>3840</v>
      </c>
      <c r="C2839" s="3" t="s">
        <v>7952</v>
      </c>
      <c r="D2839" s="6">
        <v>5000</v>
      </c>
      <c r="E2839" s="8">
        <v>1065</v>
      </c>
      <c r="F2839" t="s">
        <v>8220</v>
      </c>
      <c r="G2839" t="s">
        <v>8223</v>
      </c>
      <c r="H2839" t="s">
        <v>8245</v>
      </c>
      <c r="I2839" s="11">
        <v>1401587064</v>
      </c>
      <c r="J2839">
        <v>1399427064</v>
      </c>
      <c r="K2839" t="b">
        <v>1</v>
      </c>
      <c r="L2839">
        <v>19</v>
      </c>
      <c r="M2839" t="b">
        <v>0</v>
      </c>
      <c r="N2839">
        <f>ROUND(E2839/D2839*100,0)</f>
        <v>21</v>
      </c>
      <c r="O2839">
        <f>IFERROR(ROUND(E2839/L2839,2),0)</f>
        <v>56.05</v>
      </c>
      <c r="P2839" s="12" t="s">
        <v>8266</v>
      </c>
      <c r="Q2839" t="s">
        <v>8268</v>
      </c>
      <c r="R2839" s="9">
        <f t="shared" si="137"/>
        <v>41766.072500000002</v>
      </c>
      <c r="S2839" s="9">
        <f t="shared" si="138"/>
        <v>41791.072500000002</v>
      </c>
      <c r="T2839">
        <f t="shared" si="139"/>
        <v>2014</v>
      </c>
    </row>
    <row r="2840" spans="1:20" ht="29" x14ac:dyDescent="0.35">
      <c r="A2840">
        <v>1880</v>
      </c>
      <c r="B2840" s="3" t="s">
        <v>1881</v>
      </c>
      <c r="C2840" s="3" t="s">
        <v>5990</v>
      </c>
      <c r="D2840" s="6">
        <v>5000</v>
      </c>
      <c r="E2840" s="8">
        <v>1004</v>
      </c>
      <c r="F2840" t="s">
        <v>8220</v>
      </c>
      <c r="G2840" t="s">
        <v>8224</v>
      </c>
      <c r="H2840" t="s">
        <v>8246</v>
      </c>
      <c r="I2840" s="11">
        <v>1459341380</v>
      </c>
      <c r="J2840">
        <v>1456839380</v>
      </c>
      <c r="K2840" t="b">
        <v>0</v>
      </c>
      <c r="L2840">
        <v>24</v>
      </c>
      <c r="M2840" t="b">
        <v>0</v>
      </c>
      <c r="N2840">
        <f>ROUND(E2840/D2840*100,0)</f>
        <v>20</v>
      </c>
      <c r="O2840">
        <f>IFERROR(ROUND(E2840/L2840,2),0)</f>
        <v>41.83</v>
      </c>
      <c r="P2840" s="12" t="s">
        <v>8285</v>
      </c>
      <c r="Q2840" t="s">
        <v>8309</v>
      </c>
      <c r="R2840" s="9">
        <f t="shared" si="137"/>
        <v>42430.566898148143</v>
      </c>
      <c r="S2840" s="9">
        <f t="shared" si="138"/>
        <v>42459.525231481486</v>
      </c>
      <c r="T2840">
        <f t="shared" si="139"/>
        <v>2016</v>
      </c>
    </row>
    <row r="2841" spans="1:20" ht="43.5" x14ac:dyDescent="0.3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 s="11">
        <v>1429038033</v>
      </c>
      <c r="J2841">
        <v>1426446033</v>
      </c>
      <c r="K2841" t="b">
        <v>0</v>
      </c>
      <c r="L2841">
        <v>16</v>
      </c>
      <c r="M2841" t="b">
        <v>1</v>
      </c>
      <c r="N2841">
        <f>ROUND(E2841/D2841*100,0)</f>
        <v>100</v>
      </c>
      <c r="O2841">
        <f>IFERROR(ROUND(E2841/L2841,2),0)</f>
        <v>18.75</v>
      </c>
      <c r="P2841" s="12" t="s">
        <v>8293</v>
      </c>
      <c r="Q2841" t="s">
        <v>8301</v>
      </c>
      <c r="R2841" s="9">
        <f t="shared" si="137"/>
        <v>42078.792048611111</v>
      </c>
      <c r="S2841" s="9">
        <f t="shared" si="138"/>
        <v>42108.792048611111</v>
      </c>
      <c r="T2841">
        <f t="shared" si="139"/>
        <v>2015</v>
      </c>
    </row>
    <row r="2842" spans="1:20" ht="43.5" x14ac:dyDescent="0.3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1">
        <v>1424116709</v>
      </c>
      <c r="J2842">
        <v>1421524709</v>
      </c>
      <c r="K2842" t="b">
        <v>0</v>
      </c>
      <c r="L2842">
        <v>10</v>
      </c>
      <c r="M2842" t="b">
        <v>1</v>
      </c>
      <c r="N2842">
        <f>ROUND(E2842/D2842*100,0)</f>
        <v>100</v>
      </c>
      <c r="O2842">
        <f>IFERROR(ROUND(E2842/L2842,2),0)</f>
        <v>30</v>
      </c>
      <c r="P2842" s="12" t="s">
        <v>8293</v>
      </c>
      <c r="Q2842" t="s">
        <v>8301</v>
      </c>
      <c r="R2842" s="9">
        <f t="shared" si="137"/>
        <v>42021.832280092596</v>
      </c>
      <c r="S2842" s="9">
        <f t="shared" si="138"/>
        <v>42051.832280092596</v>
      </c>
      <c r="T2842">
        <f t="shared" si="139"/>
        <v>2015</v>
      </c>
    </row>
    <row r="2843" spans="1:20" ht="29" x14ac:dyDescent="0.3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 s="11">
        <v>1391194860</v>
      </c>
      <c r="J2843">
        <v>1388084862</v>
      </c>
      <c r="K2843" t="b">
        <v>0</v>
      </c>
      <c r="L2843">
        <v>11</v>
      </c>
      <c r="M2843" t="b">
        <v>1</v>
      </c>
      <c r="N2843">
        <f>ROUND(E2843/D2843*100,0)</f>
        <v>100</v>
      </c>
      <c r="O2843">
        <f>IFERROR(ROUND(E2843/L2843,2),0)</f>
        <v>27.27</v>
      </c>
      <c r="P2843" s="12" t="s">
        <v>8293</v>
      </c>
      <c r="Q2843" t="s">
        <v>8297</v>
      </c>
      <c r="R2843" s="9">
        <f t="shared" si="137"/>
        <v>41634.797013888885</v>
      </c>
      <c r="S2843" s="9">
        <f t="shared" si="138"/>
        <v>41670.792361111111</v>
      </c>
      <c r="T2843">
        <f t="shared" si="139"/>
        <v>2013</v>
      </c>
    </row>
    <row r="2844" spans="1:20" ht="43.5" x14ac:dyDescent="0.3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 s="11">
        <v>1366064193</v>
      </c>
      <c r="J2844">
        <v>1364854593</v>
      </c>
      <c r="K2844" t="b">
        <v>0</v>
      </c>
      <c r="L2844">
        <v>11</v>
      </c>
      <c r="M2844" t="b">
        <v>1</v>
      </c>
      <c r="N2844">
        <f>ROUND(E2844/D2844*100,0)</f>
        <v>100</v>
      </c>
      <c r="O2844">
        <f>IFERROR(ROUND(E2844/L2844,2),0)</f>
        <v>27.27</v>
      </c>
      <c r="P2844" s="12" t="s">
        <v>8293</v>
      </c>
      <c r="Q2844" t="s">
        <v>8294</v>
      </c>
      <c r="R2844" s="9">
        <f t="shared" si="137"/>
        <v>41365.928159722222</v>
      </c>
      <c r="S2844" s="9">
        <f t="shared" si="138"/>
        <v>41379.928159722222</v>
      </c>
      <c r="T2844">
        <f t="shared" si="139"/>
        <v>2013</v>
      </c>
    </row>
    <row r="2845" spans="1:20" ht="43.5" x14ac:dyDescent="0.3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1">
        <v>1422068400</v>
      </c>
      <c r="J2845">
        <v>1420774779</v>
      </c>
      <c r="K2845" t="b">
        <v>0</v>
      </c>
      <c r="L2845">
        <v>10</v>
      </c>
      <c r="M2845" t="b">
        <v>1</v>
      </c>
      <c r="N2845">
        <f>ROUND(E2845/D2845*100,0)</f>
        <v>100</v>
      </c>
      <c r="O2845">
        <f>IFERROR(ROUND(E2845/L2845,2),0)</f>
        <v>30</v>
      </c>
      <c r="P2845" s="12" t="s">
        <v>8266</v>
      </c>
      <c r="Q2845" t="s">
        <v>8269</v>
      </c>
      <c r="R2845" s="9">
        <f t="shared" si="137"/>
        <v>42013.15253472222</v>
      </c>
      <c r="S2845" s="9">
        <f t="shared" si="138"/>
        <v>42028.125</v>
      </c>
      <c r="T2845">
        <f t="shared" si="139"/>
        <v>2015</v>
      </c>
    </row>
    <row r="2846" spans="1:20" ht="58" x14ac:dyDescent="0.35">
      <c r="A2846">
        <v>2515</v>
      </c>
      <c r="B2846" s="3" t="s">
        <v>2515</v>
      </c>
      <c r="C2846" s="3" t="s">
        <v>6625</v>
      </c>
      <c r="D2846" s="6">
        <v>5000</v>
      </c>
      <c r="E2846" s="8">
        <v>930</v>
      </c>
      <c r="F2846" t="s">
        <v>8220</v>
      </c>
      <c r="G2846" t="s">
        <v>8223</v>
      </c>
      <c r="H2846" t="s">
        <v>8245</v>
      </c>
      <c r="I2846" s="11">
        <v>1424635753</v>
      </c>
      <c r="J2846">
        <v>1422043753</v>
      </c>
      <c r="K2846" t="b">
        <v>0</v>
      </c>
      <c r="L2846">
        <v>12</v>
      </c>
      <c r="M2846" t="b">
        <v>0</v>
      </c>
      <c r="N2846">
        <f>ROUND(E2846/D2846*100,0)</f>
        <v>19</v>
      </c>
      <c r="O2846">
        <f>IFERROR(ROUND(E2846/L2846,2),0)</f>
        <v>77.5</v>
      </c>
      <c r="P2846" s="12" t="s">
        <v>8288</v>
      </c>
      <c r="Q2846" t="s">
        <v>8322</v>
      </c>
      <c r="R2846" s="9">
        <f t="shared" si="137"/>
        <v>42027.839733796296</v>
      </c>
      <c r="S2846" s="9">
        <f t="shared" si="138"/>
        <v>42057.839733796296</v>
      </c>
      <c r="T2846">
        <f t="shared" si="139"/>
        <v>2015</v>
      </c>
    </row>
    <row r="2847" spans="1:20" ht="43.5" x14ac:dyDescent="0.35">
      <c r="A2847">
        <v>4055</v>
      </c>
      <c r="B2847" s="3" t="s">
        <v>4051</v>
      </c>
      <c r="C2847" s="3" t="s">
        <v>8159</v>
      </c>
      <c r="D2847" s="6">
        <v>5000</v>
      </c>
      <c r="E2847" s="8">
        <v>881</v>
      </c>
      <c r="F2847" t="s">
        <v>8220</v>
      </c>
      <c r="G2847" t="s">
        <v>8224</v>
      </c>
      <c r="H2847" t="s">
        <v>8246</v>
      </c>
      <c r="I2847" s="11">
        <v>1403192031</v>
      </c>
      <c r="J2847">
        <v>1400600031</v>
      </c>
      <c r="K2847" t="b">
        <v>0</v>
      </c>
      <c r="L2847">
        <v>21</v>
      </c>
      <c r="M2847" t="b">
        <v>0</v>
      </c>
      <c r="N2847">
        <f>ROUND(E2847/D2847*100,0)</f>
        <v>18</v>
      </c>
      <c r="O2847">
        <f>IFERROR(ROUND(E2847/L2847,2),0)</f>
        <v>41.95</v>
      </c>
      <c r="P2847" s="12" t="s">
        <v>8266</v>
      </c>
      <c r="Q2847" t="s">
        <v>8268</v>
      </c>
      <c r="R2847" s="9">
        <f t="shared" si="137"/>
        <v>41779.648506944446</v>
      </c>
      <c r="S2847" s="9">
        <f t="shared" si="138"/>
        <v>41809.648506944446</v>
      </c>
      <c r="T2847">
        <f t="shared" si="139"/>
        <v>2014</v>
      </c>
    </row>
    <row r="2848" spans="1:20" ht="43.5" x14ac:dyDescent="0.35">
      <c r="A2848">
        <v>3644</v>
      </c>
      <c r="B2848" s="3" t="s">
        <v>3642</v>
      </c>
      <c r="C2848" s="3" t="s">
        <v>7754</v>
      </c>
      <c r="D2848" s="6">
        <v>5000</v>
      </c>
      <c r="E2848" s="8">
        <v>821</v>
      </c>
      <c r="F2848" t="s">
        <v>8220</v>
      </c>
      <c r="G2848" t="s">
        <v>8223</v>
      </c>
      <c r="H2848" t="s">
        <v>8245</v>
      </c>
      <c r="I2848" s="11">
        <v>1457413140</v>
      </c>
      <c r="J2848">
        <v>1454996887</v>
      </c>
      <c r="K2848" t="b">
        <v>0</v>
      </c>
      <c r="L2848">
        <v>12</v>
      </c>
      <c r="M2848" t="b">
        <v>0</v>
      </c>
      <c r="N2848">
        <f>ROUND(E2848/D2848*100,0)</f>
        <v>16</v>
      </c>
      <c r="O2848">
        <f>IFERROR(ROUND(E2848/L2848,2),0)</f>
        <v>68.42</v>
      </c>
      <c r="P2848" s="12" t="s">
        <v>8266</v>
      </c>
      <c r="Q2848" t="s">
        <v>8269</v>
      </c>
      <c r="R2848" s="9">
        <f t="shared" si="137"/>
        <v>42409.241747685184</v>
      </c>
      <c r="S2848" s="9">
        <f t="shared" si="138"/>
        <v>42437.207638888889</v>
      </c>
      <c r="T2848">
        <f t="shared" si="139"/>
        <v>2016</v>
      </c>
    </row>
    <row r="2849" spans="1:20" ht="58" x14ac:dyDescent="0.3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 s="11">
        <v>1452282420</v>
      </c>
      <c r="J2849">
        <v>1447962505</v>
      </c>
      <c r="K2849" t="b">
        <v>0</v>
      </c>
      <c r="L2849">
        <v>1</v>
      </c>
      <c r="M2849" t="b">
        <v>0</v>
      </c>
      <c r="N2849">
        <f>ROUND(E2849/D2849*100,0)</f>
        <v>3</v>
      </c>
      <c r="O2849">
        <f>IFERROR(ROUND(E2849/L2849,2),0)</f>
        <v>300</v>
      </c>
      <c r="P2849" s="12" t="s">
        <v>8277</v>
      </c>
      <c r="Q2849" t="s">
        <v>8307</v>
      </c>
      <c r="R2849" s="9">
        <f t="shared" si="137"/>
        <v>42327.825289351851</v>
      </c>
      <c r="S2849" s="9">
        <f t="shared" si="138"/>
        <v>42377.82430555555</v>
      </c>
      <c r="T2849">
        <f t="shared" si="139"/>
        <v>2015</v>
      </c>
    </row>
    <row r="2850" spans="1:20" ht="43.5" x14ac:dyDescent="0.35">
      <c r="A2850">
        <v>187</v>
      </c>
      <c r="B2850" s="3" t="s">
        <v>189</v>
      </c>
      <c r="C2850" s="3" t="s">
        <v>4297</v>
      </c>
      <c r="D2850" s="6">
        <v>5000</v>
      </c>
      <c r="E2850" s="8">
        <v>800</v>
      </c>
      <c r="F2850" t="s">
        <v>8220</v>
      </c>
      <c r="G2850" t="s">
        <v>8223</v>
      </c>
      <c r="H2850" t="s">
        <v>8245</v>
      </c>
      <c r="I2850" s="11">
        <v>1437461940</v>
      </c>
      <c r="J2850">
        <v>1435383457</v>
      </c>
      <c r="K2850" t="b">
        <v>0</v>
      </c>
      <c r="L2850">
        <v>5</v>
      </c>
      <c r="M2850" t="b">
        <v>0</v>
      </c>
      <c r="N2850">
        <f>ROUND(E2850/D2850*100,0)</f>
        <v>16</v>
      </c>
      <c r="O2850">
        <f>IFERROR(ROUND(E2850/L2850,2),0)</f>
        <v>160</v>
      </c>
      <c r="P2850" s="12" t="s">
        <v>8290</v>
      </c>
      <c r="Q2850" t="s">
        <v>8292</v>
      </c>
      <c r="R2850" s="9">
        <f t="shared" si="137"/>
        <v>42182.234456018516</v>
      </c>
      <c r="S2850" s="9">
        <f t="shared" si="138"/>
        <v>42206.290972222225</v>
      </c>
      <c r="T2850">
        <f t="shared" si="139"/>
        <v>2015</v>
      </c>
    </row>
    <row r="2851" spans="1:20" ht="43.5" x14ac:dyDescent="0.3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 s="11">
        <v>1408986738</v>
      </c>
      <c r="J2851">
        <v>1405098738</v>
      </c>
      <c r="K2851" t="b">
        <v>0</v>
      </c>
      <c r="L2851">
        <v>1</v>
      </c>
      <c r="M2851" t="b">
        <v>0</v>
      </c>
      <c r="N2851">
        <f>ROUND(E2851/D2851*100,0)</f>
        <v>1</v>
      </c>
      <c r="O2851">
        <f>IFERROR(ROUND(E2851/L2851,2),0)</f>
        <v>300</v>
      </c>
      <c r="P2851" s="12" t="s">
        <v>8277</v>
      </c>
      <c r="Q2851" t="s">
        <v>8307</v>
      </c>
      <c r="R2851" s="9">
        <f t="shared" si="137"/>
        <v>41831.716874999998</v>
      </c>
      <c r="S2851" s="9">
        <f t="shared" si="138"/>
        <v>41876.716874999998</v>
      </c>
      <c r="T2851">
        <f t="shared" si="139"/>
        <v>2014</v>
      </c>
    </row>
    <row r="2852" spans="1:20" ht="58" x14ac:dyDescent="0.35">
      <c r="A2852">
        <v>3091</v>
      </c>
      <c r="B2852" s="3" t="s">
        <v>3091</v>
      </c>
      <c r="C2852" s="3" t="s">
        <v>7201</v>
      </c>
      <c r="D2852" s="6">
        <v>5000</v>
      </c>
      <c r="E2852" s="8">
        <v>796</v>
      </c>
      <c r="F2852" t="s">
        <v>8220</v>
      </c>
      <c r="G2852" t="s">
        <v>8223</v>
      </c>
      <c r="H2852" t="s">
        <v>8245</v>
      </c>
      <c r="I2852" s="11">
        <v>1471214743</v>
      </c>
      <c r="J2852">
        <v>1468622743</v>
      </c>
      <c r="K2852" t="b">
        <v>0</v>
      </c>
      <c r="L2852">
        <v>9</v>
      </c>
      <c r="M2852" t="b">
        <v>0</v>
      </c>
      <c r="N2852">
        <f>ROUND(E2852/D2852*100,0)</f>
        <v>16</v>
      </c>
      <c r="O2852">
        <f>IFERROR(ROUND(E2852/L2852,2),0)</f>
        <v>88.44</v>
      </c>
      <c r="P2852" s="12" t="s">
        <v>8266</v>
      </c>
      <c r="Q2852" t="s">
        <v>8267</v>
      </c>
      <c r="R2852" s="9">
        <f t="shared" si="137"/>
        <v>42566.948414351849</v>
      </c>
      <c r="S2852" s="9">
        <f t="shared" si="138"/>
        <v>42596.948414351849</v>
      </c>
      <c r="T2852">
        <f t="shared" si="139"/>
        <v>2016</v>
      </c>
    </row>
    <row r="2853" spans="1:20" ht="58" x14ac:dyDescent="0.35">
      <c r="A2853">
        <v>2870</v>
      </c>
      <c r="B2853" s="3" t="s">
        <v>2870</v>
      </c>
      <c r="C2853" s="3" t="s">
        <v>6980</v>
      </c>
      <c r="D2853" s="6">
        <v>5000</v>
      </c>
      <c r="E2853" s="8">
        <v>750</v>
      </c>
      <c r="F2853" t="s">
        <v>8220</v>
      </c>
      <c r="G2853" t="s">
        <v>8223</v>
      </c>
      <c r="H2853" t="s">
        <v>8245</v>
      </c>
      <c r="I2853" s="11">
        <v>1400301165</v>
      </c>
      <c r="J2853">
        <v>1397709165</v>
      </c>
      <c r="K2853" t="b">
        <v>0</v>
      </c>
      <c r="L2853">
        <v>9</v>
      </c>
      <c r="M2853" t="b">
        <v>0</v>
      </c>
      <c r="N2853">
        <f>ROUND(E2853/D2853*100,0)</f>
        <v>15</v>
      </c>
      <c r="O2853">
        <f>IFERROR(ROUND(E2853/L2853,2),0)</f>
        <v>83.33</v>
      </c>
      <c r="P2853" s="12" t="s">
        <v>8266</v>
      </c>
      <c r="Q2853" t="s">
        <v>8268</v>
      </c>
      <c r="R2853" s="9">
        <f t="shared" si="137"/>
        <v>41746.189409722225</v>
      </c>
      <c r="S2853" s="9">
        <f t="shared" si="138"/>
        <v>41776.189409722225</v>
      </c>
      <c r="T2853">
        <f t="shared" si="139"/>
        <v>2014</v>
      </c>
    </row>
    <row r="2854" spans="1:20" ht="43.5" x14ac:dyDescent="0.35">
      <c r="A2854">
        <v>3928</v>
      </c>
      <c r="B2854" s="3" t="s">
        <v>3925</v>
      </c>
      <c r="C2854" s="3" t="s">
        <v>8036</v>
      </c>
      <c r="D2854" s="6">
        <v>5000</v>
      </c>
      <c r="E2854" s="8">
        <v>651</v>
      </c>
      <c r="F2854" t="s">
        <v>8220</v>
      </c>
      <c r="G2854" t="s">
        <v>8223</v>
      </c>
      <c r="H2854" t="s">
        <v>8245</v>
      </c>
      <c r="I2854" s="11">
        <v>1444971540</v>
      </c>
      <c r="J2854">
        <v>1442593427</v>
      </c>
      <c r="K2854" t="b">
        <v>0</v>
      </c>
      <c r="L2854">
        <v>7</v>
      </c>
      <c r="M2854" t="b">
        <v>0</v>
      </c>
      <c r="N2854">
        <f>ROUND(E2854/D2854*100,0)</f>
        <v>13</v>
      </c>
      <c r="O2854">
        <f>IFERROR(ROUND(E2854/L2854,2),0)</f>
        <v>93</v>
      </c>
      <c r="P2854" s="12" t="s">
        <v>8266</v>
      </c>
      <c r="Q2854" t="s">
        <v>8268</v>
      </c>
      <c r="R2854" s="9">
        <f t="shared" si="137"/>
        <v>42265.683182870373</v>
      </c>
      <c r="S2854" s="9">
        <f t="shared" si="138"/>
        <v>42293.207638888889</v>
      </c>
      <c r="T2854">
        <f t="shared" si="139"/>
        <v>2015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>ROUND(E2855/D2855*100,0)</f>
        <v>290</v>
      </c>
      <c r="O2855">
        <f>IFERROR(ROUND(E2855/L2855,2),0)</f>
        <v>19.329999999999998</v>
      </c>
      <c r="P2855" s="12" t="s">
        <v>8282</v>
      </c>
      <c r="Q2855" t="s">
        <v>8283</v>
      </c>
      <c r="R2855" s="9">
        <f t="shared" si="137"/>
        <v>42747.506689814814</v>
      </c>
      <c r="S2855" s="9">
        <f t="shared" si="138"/>
        <v>42777.506689814814</v>
      </c>
      <c r="T2855">
        <f t="shared" si="139"/>
        <v>2017</v>
      </c>
    </row>
    <row r="2856" spans="1:20" ht="43.5" x14ac:dyDescent="0.3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 s="11">
        <v>1449257348</v>
      </c>
      <c r="J2856">
        <v>1444069748</v>
      </c>
      <c r="K2856" t="b">
        <v>0</v>
      </c>
      <c r="L2856">
        <v>15</v>
      </c>
      <c r="M2856" t="b">
        <v>1</v>
      </c>
      <c r="N2856">
        <f>ROUND(E2856/D2856*100,0)</f>
        <v>286</v>
      </c>
      <c r="O2856">
        <f>IFERROR(ROUND(E2856/L2856,2),0)</f>
        <v>19.27</v>
      </c>
      <c r="P2856" s="12" t="s">
        <v>8266</v>
      </c>
      <c r="Q2856" t="s">
        <v>8268</v>
      </c>
      <c r="R2856" s="9">
        <f t="shared" si="137"/>
        <v>42282.770231481481</v>
      </c>
      <c r="S2856" s="9">
        <f t="shared" si="138"/>
        <v>42342.811898148153</v>
      </c>
      <c r="T2856">
        <f t="shared" si="139"/>
        <v>2015</v>
      </c>
    </row>
    <row r="2857" spans="1:20" ht="43.5" x14ac:dyDescent="0.35">
      <c r="A2857">
        <v>2000</v>
      </c>
      <c r="B2857" s="3" t="s">
        <v>2001</v>
      </c>
      <c r="C2857" s="3" t="s">
        <v>6110</v>
      </c>
      <c r="D2857" s="6">
        <v>5000</v>
      </c>
      <c r="E2857" s="8">
        <v>625</v>
      </c>
      <c r="F2857" t="s">
        <v>8220</v>
      </c>
      <c r="G2857" t="s">
        <v>8228</v>
      </c>
      <c r="H2857" t="s">
        <v>8250</v>
      </c>
      <c r="I2857" s="11">
        <v>1452120613</v>
      </c>
      <c r="J2857">
        <v>1449528613</v>
      </c>
      <c r="K2857" t="b">
        <v>0</v>
      </c>
      <c r="L2857">
        <v>25</v>
      </c>
      <c r="M2857" t="b">
        <v>0</v>
      </c>
      <c r="N2857">
        <f>ROUND(E2857/D2857*100,0)</f>
        <v>13</v>
      </c>
      <c r="O2857">
        <f>IFERROR(ROUND(E2857/L2857,2),0)</f>
        <v>25</v>
      </c>
      <c r="P2857" s="12" t="s">
        <v>8282</v>
      </c>
      <c r="Q2857" t="s">
        <v>8318</v>
      </c>
      <c r="R2857" s="9">
        <f t="shared" si="137"/>
        <v>42345.951539351852</v>
      </c>
      <c r="S2857" s="9">
        <f t="shared" si="138"/>
        <v>42375.951539351852</v>
      </c>
      <c r="T2857">
        <f t="shared" si="139"/>
        <v>2015</v>
      </c>
    </row>
    <row r="2858" spans="1:20" ht="43.5" x14ac:dyDescent="0.35">
      <c r="A2858">
        <v>3193</v>
      </c>
      <c r="B2858" s="3" t="s">
        <v>3193</v>
      </c>
      <c r="C2858" s="3" t="s">
        <v>7303</v>
      </c>
      <c r="D2858" s="6">
        <v>5000</v>
      </c>
      <c r="E2858" s="8">
        <v>587</v>
      </c>
      <c r="F2858" t="s">
        <v>8220</v>
      </c>
      <c r="G2858" t="s">
        <v>8224</v>
      </c>
      <c r="H2858" t="s">
        <v>8246</v>
      </c>
      <c r="I2858" s="11">
        <v>1424474056</v>
      </c>
      <c r="J2858">
        <v>1420586056</v>
      </c>
      <c r="K2858" t="b">
        <v>0</v>
      </c>
      <c r="L2858">
        <v>24</v>
      </c>
      <c r="M2858" t="b">
        <v>0</v>
      </c>
      <c r="N2858">
        <f>ROUND(E2858/D2858*100,0)</f>
        <v>12</v>
      </c>
      <c r="O2858">
        <f>IFERROR(ROUND(E2858/L2858,2),0)</f>
        <v>24.46</v>
      </c>
      <c r="P2858" s="12" t="s">
        <v>8266</v>
      </c>
      <c r="Q2858" t="s">
        <v>8269</v>
      </c>
      <c r="R2858" s="9">
        <f t="shared" si="137"/>
        <v>42010.968240740738</v>
      </c>
      <c r="S2858" s="9">
        <f t="shared" si="138"/>
        <v>42055.968240740738</v>
      </c>
      <c r="T2858">
        <f t="shared" si="139"/>
        <v>2015</v>
      </c>
    </row>
    <row r="2859" spans="1:20" ht="29" x14ac:dyDescent="0.35">
      <c r="A2859">
        <v>1807</v>
      </c>
      <c r="B2859" s="3" t="s">
        <v>1808</v>
      </c>
      <c r="C2859" s="3" t="s">
        <v>5917</v>
      </c>
      <c r="D2859" s="6">
        <v>5000</v>
      </c>
      <c r="E2859" s="8">
        <v>553</v>
      </c>
      <c r="F2859" t="s">
        <v>8220</v>
      </c>
      <c r="G2859" t="s">
        <v>8223</v>
      </c>
      <c r="H2859" t="s">
        <v>8245</v>
      </c>
      <c r="I2859" s="11">
        <v>1411868313</v>
      </c>
      <c r="J2859">
        <v>1409276313</v>
      </c>
      <c r="K2859" t="b">
        <v>1</v>
      </c>
      <c r="L2859">
        <v>8</v>
      </c>
      <c r="M2859" t="b">
        <v>0</v>
      </c>
      <c r="N2859">
        <f>ROUND(E2859/D2859*100,0)</f>
        <v>11</v>
      </c>
      <c r="O2859">
        <f>IFERROR(ROUND(E2859/L2859,2),0)</f>
        <v>69.13</v>
      </c>
      <c r="P2859" s="12" t="s">
        <v>8282</v>
      </c>
      <c r="Q2859" t="s">
        <v>8283</v>
      </c>
      <c r="R2859" s="9">
        <f t="shared" si="137"/>
        <v>41880.068437499998</v>
      </c>
      <c r="S2859" s="9">
        <f t="shared" si="138"/>
        <v>41910.068437499998</v>
      </c>
      <c r="T2859">
        <f t="shared" si="139"/>
        <v>2014</v>
      </c>
    </row>
    <row r="2860" spans="1:20" ht="43.5" x14ac:dyDescent="0.35">
      <c r="A2860">
        <v>3934</v>
      </c>
      <c r="B2860" s="3" t="s">
        <v>3931</v>
      </c>
      <c r="C2860" s="3" t="s">
        <v>8042</v>
      </c>
      <c r="D2860" s="6">
        <v>5000</v>
      </c>
      <c r="E2860" s="8">
        <v>550</v>
      </c>
      <c r="F2860" t="s">
        <v>8220</v>
      </c>
      <c r="G2860" t="s">
        <v>8223</v>
      </c>
      <c r="H2860" t="s">
        <v>8245</v>
      </c>
      <c r="I2860" s="11">
        <v>1443704400</v>
      </c>
      <c r="J2860">
        <v>1439827639</v>
      </c>
      <c r="K2860" t="b">
        <v>0</v>
      </c>
      <c r="L2860">
        <v>12</v>
      </c>
      <c r="M2860" t="b">
        <v>0</v>
      </c>
      <c r="N2860">
        <f>ROUND(E2860/D2860*100,0)</f>
        <v>11</v>
      </c>
      <c r="O2860">
        <f>IFERROR(ROUND(E2860/L2860,2),0)</f>
        <v>45.83</v>
      </c>
      <c r="P2860" s="12" t="s">
        <v>8266</v>
      </c>
      <c r="Q2860" t="s">
        <v>8268</v>
      </c>
      <c r="R2860" s="9">
        <f t="shared" si="137"/>
        <v>42233.671747685185</v>
      </c>
      <c r="S2860" s="9">
        <f t="shared" si="138"/>
        <v>42278.541666666672</v>
      </c>
      <c r="T2860">
        <f t="shared" si="139"/>
        <v>2015</v>
      </c>
    </row>
    <row r="2861" spans="1:20" ht="43.5" x14ac:dyDescent="0.35">
      <c r="A2861">
        <v>2581</v>
      </c>
      <c r="B2861" s="3" t="s">
        <v>2581</v>
      </c>
      <c r="C2861" s="3" t="s">
        <v>6691</v>
      </c>
      <c r="D2861" s="6">
        <v>5000</v>
      </c>
      <c r="E2861" s="8">
        <v>530</v>
      </c>
      <c r="F2861" t="s">
        <v>8220</v>
      </c>
      <c r="G2861" t="s">
        <v>8223</v>
      </c>
      <c r="H2861" t="s">
        <v>8245</v>
      </c>
      <c r="I2861" s="11">
        <v>1447689898</v>
      </c>
      <c r="J2861">
        <v>1445094298</v>
      </c>
      <c r="K2861" t="b">
        <v>0</v>
      </c>
      <c r="L2861">
        <v>11</v>
      </c>
      <c r="M2861" t="b">
        <v>0</v>
      </c>
      <c r="N2861">
        <f>ROUND(E2861/D2861*100,0)</f>
        <v>11</v>
      </c>
      <c r="O2861">
        <f>IFERROR(ROUND(E2861/L2861,2),0)</f>
        <v>48.18</v>
      </c>
      <c r="P2861" s="12" t="s">
        <v>8288</v>
      </c>
      <c r="Q2861" t="s">
        <v>8310</v>
      </c>
      <c r="R2861" s="9">
        <f t="shared" si="137"/>
        <v>42294.628449074073</v>
      </c>
      <c r="S2861" s="9">
        <f t="shared" si="138"/>
        <v>42324.670115740737</v>
      </c>
      <c r="T2861">
        <f t="shared" si="139"/>
        <v>2015</v>
      </c>
    </row>
    <row r="2862" spans="1:20" ht="43.5" x14ac:dyDescent="0.35">
      <c r="A2862">
        <v>3968</v>
      </c>
      <c r="B2862" s="3" t="s">
        <v>3965</v>
      </c>
      <c r="C2862" s="3" t="s">
        <v>8075</v>
      </c>
      <c r="D2862" s="6">
        <v>5000</v>
      </c>
      <c r="E2862" s="8">
        <v>527</v>
      </c>
      <c r="F2862" t="s">
        <v>8220</v>
      </c>
      <c r="G2862" t="s">
        <v>8223</v>
      </c>
      <c r="H2862" t="s">
        <v>8245</v>
      </c>
      <c r="I2862" s="11">
        <v>1463945673</v>
      </c>
      <c r="J2862">
        <v>1458761673</v>
      </c>
      <c r="K2862" t="b">
        <v>0</v>
      </c>
      <c r="L2862">
        <v>11</v>
      </c>
      <c r="M2862" t="b">
        <v>0</v>
      </c>
      <c r="N2862">
        <f>ROUND(E2862/D2862*100,0)</f>
        <v>11</v>
      </c>
      <c r="O2862">
        <f>IFERROR(ROUND(E2862/L2862,2),0)</f>
        <v>47.91</v>
      </c>
      <c r="P2862" s="12" t="s">
        <v>8266</v>
      </c>
      <c r="Q2862" t="s">
        <v>8268</v>
      </c>
      <c r="R2862" s="9">
        <f t="shared" si="137"/>
        <v>42452.815659722226</v>
      </c>
      <c r="S2862" s="9">
        <f t="shared" si="138"/>
        <v>42512.815659722226</v>
      </c>
      <c r="T2862">
        <f t="shared" si="139"/>
        <v>2016</v>
      </c>
    </row>
    <row r="2863" spans="1:20" ht="58" x14ac:dyDescent="0.35">
      <c r="A2863">
        <v>3986</v>
      </c>
      <c r="B2863" s="3" t="s">
        <v>3982</v>
      </c>
      <c r="C2863" s="3" t="s">
        <v>8092</v>
      </c>
      <c r="D2863" s="6">
        <v>5000</v>
      </c>
      <c r="E2863" s="8">
        <v>488</v>
      </c>
      <c r="F2863" t="s">
        <v>8220</v>
      </c>
      <c r="G2863" t="s">
        <v>8224</v>
      </c>
      <c r="H2863" t="s">
        <v>8246</v>
      </c>
      <c r="I2863" s="11">
        <v>1462539840</v>
      </c>
      <c r="J2863">
        <v>1460034594</v>
      </c>
      <c r="K2863" t="b">
        <v>0</v>
      </c>
      <c r="L2863">
        <v>13</v>
      </c>
      <c r="M2863" t="b">
        <v>0</v>
      </c>
      <c r="N2863">
        <f>ROUND(E2863/D2863*100,0)</f>
        <v>10</v>
      </c>
      <c r="O2863">
        <f>IFERROR(ROUND(E2863/L2863,2),0)</f>
        <v>37.54</v>
      </c>
      <c r="P2863" s="12" t="s">
        <v>8266</v>
      </c>
      <c r="Q2863" t="s">
        <v>8268</v>
      </c>
      <c r="R2863" s="9">
        <f t="shared" si="137"/>
        <v>42467.548541666663</v>
      </c>
      <c r="S2863" s="9">
        <f t="shared" si="138"/>
        <v>42496.544444444444</v>
      </c>
      <c r="T2863">
        <f t="shared" si="139"/>
        <v>2016</v>
      </c>
    </row>
    <row r="2864" spans="1:20" ht="29" x14ac:dyDescent="0.3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 s="11">
        <v>1455832800</v>
      </c>
      <c r="J2864">
        <v>1452338929</v>
      </c>
      <c r="K2864" t="b">
        <v>0</v>
      </c>
      <c r="L2864">
        <v>24</v>
      </c>
      <c r="M2864" t="b">
        <v>1</v>
      </c>
      <c r="N2864">
        <f>ROUND(E2864/D2864*100,0)</f>
        <v>112</v>
      </c>
      <c r="O2864">
        <f>IFERROR(ROUND(E2864/L2864,2),0)</f>
        <v>11.67</v>
      </c>
      <c r="P2864" s="12" t="s">
        <v>8266</v>
      </c>
      <c r="Q2864" t="s">
        <v>8268</v>
      </c>
      <c r="R2864" s="9">
        <f t="shared" si="137"/>
        <v>42378.478344907402</v>
      </c>
      <c r="S2864" s="9">
        <f t="shared" si="138"/>
        <v>42418.916666666672</v>
      </c>
      <c r="T2864">
        <f t="shared" si="139"/>
        <v>2016</v>
      </c>
    </row>
    <row r="2865" spans="1:20" ht="43.5" x14ac:dyDescent="0.35">
      <c r="A2865">
        <v>1707</v>
      </c>
      <c r="B2865" s="3" t="s">
        <v>1708</v>
      </c>
      <c r="C2865" s="3" t="s">
        <v>5817</v>
      </c>
      <c r="D2865" s="6">
        <v>5000</v>
      </c>
      <c r="E2865" s="8">
        <v>487</v>
      </c>
      <c r="F2865" t="s">
        <v>8220</v>
      </c>
      <c r="G2865" t="s">
        <v>8223</v>
      </c>
      <c r="H2865" t="s">
        <v>8245</v>
      </c>
      <c r="I2865" s="11">
        <v>1459181895</v>
      </c>
      <c r="J2865">
        <v>1456593495</v>
      </c>
      <c r="K2865" t="b">
        <v>0</v>
      </c>
      <c r="L2865">
        <v>9</v>
      </c>
      <c r="M2865" t="b">
        <v>0</v>
      </c>
      <c r="N2865">
        <f>ROUND(E2865/D2865*100,0)</f>
        <v>10</v>
      </c>
      <c r="O2865">
        <f>IFERROR(ROUND(E2865/L2865,2),0)</f>
        <v>54.11</v>
      </c>
      <c r="P2865" s="12" t="s">
        <v>8293</v>
      </c>
      <c r="Q2865" t="s">
        <v>8296</v>
      </c>
      <c r="R2865" s="9">
        <f t="shared" si="137"/>
        <v>42427.721006944441</v>
      </c>
      <c r="S2865" s="9">
        <f t="shared" si="138"/>
        <v>42457.679340277777</v>
      </c>
      <c r="T2865">
        <f t="shared" si="139"/>
        <v>2016</v>
      </c>
    </row>
    <row r="2866" spans="1:20" ht="43.5" x14ac:dyDescent="0.3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 s="11">
        <v>1491768000</v>
      </c>
      <c r="J2866">
        <v>1489097112</v>
      </c>
      <c r="K2866" t="b">
        <v>0</v>
      </c>
      <c r="L2866">
        <v>8</v>
      </c>
      <c r="M2866" t="b">
        <v>0</v>
      </c>
      <c r="N2866">
        <f>ROUND(E2866/D2866*100,0)</f>
        <v>9</v>
      </c>
      <c r="O2866">
        <f>IFERROR(ROUND(E2866/L2866,2),0)</f>
        <v>35</v>
      </c>
      <c r="P2866" s="12" t="s">
        <v>8293</v>
      </c>
      <c r="Q2866" t="s">
        <v>8296</v>
      </c>
      <c r="R2866" s="9">
        <f t="shared" si="137"/>
        <v>42803.920277777783</v>
      </c>
      <c r="S2866" s="9">
        <f t="shared" si="138"/>
        <v>42834.833333333328</v>
      </c>
      <c r="T2866">
        <f t="shared" si="139"/>
        <v>2017</v>
      </c>
    </row>
    <row r="2867" spans="1:20" ht="43.5" x14ac:dyDescent="0.3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 s="11">
        <v>1427498172</v>
      </c>
      <c r="J2867">
        <v>1422317772</v>
      </c>
      <c r="K2867" t="b">
        <v>0</v>
      </c>
      <c r="L2867">
        <v>3</v>
      </c>
      <c r="M2867" t="b">
        <v>0</v>
      </c>
      <c r="N2867">
        <f>ROUND(E2867/D2867*100,0)</f>
        <v>2</v>
      </c>
      <c r="O2867">
        <f>IFERROR(ROUND(E2867/L2867,2),0)</f>
        <v>93.33</v>
      </c>
      <c r="P2867" s="12" t="s">
        <v>8266</v>
      </c>
      <c r="Q2867" t="s">
        <v>8267</v>
      </c>
      <c r="R2867" s="9">
        <f t="shared" si="137"/>
        <v>42031.011249999996</v>
      </c>
      <c r="S2867" s="9">
        <f t="shared" si="138"/>
        <v>42090.969583333332</v>
      </c>
      <c r="T2867">
        <f t="shared" si="139"/>
        <v>2015</v>
      </c>
    </row>
    <row r="2868" spans="1:20" ht="43.5" x14ac:dyDescent="0.35">
      <c r="A2868">
        <v>2135</v>
      </c>
      <c r="B2868" s="3" t="s">
        <v>2136</v>
      </c>
      <c r="C2868" s="3" t="s">
        <v>6245</v>
      </c>
      <c r="D2868" s="6">
        <v>5000</v>
      </c>
      <c r="E2868" s="8">
        <v>478</v>
      </c>
      <c r="F2868" t="s">
        <v>8220</v>
      </c>
      <c r="G2868" t="s">
        <v>8223</v>
      </c>
      <c r="H2868" t="s">
        <v>8245</v>
      </c>
      <c r="I2868" s="11">
        <v>1349392033</v>
      </c>
      <c r="J2868">
        <v>1346800033</v>
      </c>
      <c r="K2868" t="b">
        <v>0</v>
      </c>
      <c r="L2868">
        <v>22</v>
      </c>
      <c r="M2868" t="b">
        <v>0</v>
      </c>
      <c r="N2868">
        <f>ROUND(E2868/D2868*100,0)</f>
        <v>10</v>
      </c>
      <c r="O2868">
        <f>IFERROR(ROUND(E2868/L2868,2),0)</f>
        <v>21.73</v>
      </c>
      <c r="P2868" s="12" t="s">
        <v>8285</v>
      </c>
      <c r="Q2868" t="s">
        <v>8300</v>
      </c>
      <c r="R2868" s="9">
        <f t="shared" si="137"/>
        <v>41156.963344907403</v>
      </c>
      <c r="S2868" s="9">
        <f t="shared" si="138"/>
        <v>41186.963344907403</v>
      </c>
      <c r="T2868">
        <f t="shared" si="139"/>
        <v>2012</v>
      </c>
    </row>
    <row r="2869" spans="1:20" ht="58" x14ac:dyDescent="0.35">
      <c r="A2869">
        <v>1494</v>
      </c>
      <c r="B2869" s="3" t="s">
        <v>1495</v>
      </c>
      <c r="C2869" s="3" t="s">
        <v>5604</v>
      </c>
      <c r="D2869" s="6">
        <v>5000</v>
      </c>
      <c r="E2869" s="8">
        <v>445</v>
      </c>
      <c r="F2869" t="s">
        <v>8220</v>
      </c>
      <c r="G2869" t="s">
        <v>8223</v>
      </c>
      <c r="H2869" t="s">
        <v>8245</v>
      </c>
      <c r="I2869" s="11">
        <v>1428075480</v>
      </c>
      <c r="J2869">
        <v>1425489613</v>
      </c>
      <c r="K2869" t="b">
        <v>0</v>
      </c>
      <c r="L2869">
        <v>11</v>
      </c>
      <c r="M2869" t="b">
        <v>0</v>
      </c>
      <c r="N2869">
        <f>ROUND(E2869/D2869*100,0)</f>
        <v>9</v>
      </c>
      <c r="O2869">
        <f>IFERROR(ROUND(E2869/L2869,2),0)</f>
        <v>40.450000000000003</v>
      </c>
      <c r="P2869" s="12" t="s">
        <v>8280</v>
      </c>
      <c r="Q2869" t="s">
        <v>8317</v>
      </c>
      <c r="R2869" s="9">
        <f t="shared" si="137"/>
        <v>42067.722372685181</v>
      </c>
      <c r="S2869" s="9">
        <f t="shared" si="138"/>
        <v>42097.651388888888</v>
      </c>
      <c r="T2869">
        <f t="shared" si="139"/>
        <v>2015</v>
      </c>
    </row>
    <row r="2870" spans="1:20" ht="43.5" x14ac:dyDescent="0.35">
      <c r="A2870">
        <v>3801</v>
      </c>
      <c r="B2870" s="3" t="s">
        <v>3798</v>
      </c>
      <c r="C2870" s="3" t="s">
        <v>7911</v>
      </c>
      <c r="D2870" s="6">
        <v>5000</v>
      </c>
      <c r="E2870" s="8">
        <v>426</v>
      </c>
      <c r="F2870" t="s">
        <v>8220</v>
      </c>
      <c r="G2870" t="s">
        <v>8223</v>
      </c>
      <c r="H2870" t="s">
        <v>8245</v>
      </c>
      <c r="I2870" s="11">
        <v>1420215216</v>
      </c>
      <c r="J2870">
        <v>1417536816</v>
      </c>
      <c r="K2870" t="b">
        <v>0</v>
      </c>
      <c r="L2870">
        <v>9</v>
      </c>
      <c r="M2870" t="b">
        <v>0</v>
      </c>
      <c r="N2870">
        <f>ROUND(E2870/D2870*100,0)</f>
        <v>9</v>
      </c>
      <c r="O2870">
        <f>IFERROR(ROUND(E2870/L2870,2),0)</f>
        <v>47.33</v>
      </c>
      <c r="P2870" s="12" t="s">
        <v>8266</v>
      </c>
      <c r="Q2870" t="s">
        <v>8269</v>
      </c>
      <c r="R2870" s="9">
        <f t="shared" si="137"/>
        <v>41975.676111111112</v>
      </c>
      <c r="S2870" s="9">
        <f t="shared" si="138"/>
        <v>42006.676111111112</v>
      </c>
      <c r="T2870">
        <f t="shared" si="139"/>
        <v>2014</v>
      </c>
    </row>
    <row r="2871" spans="1:20" ht="58" x14ac:dyDescent="0.35">
      <c r="A2871">
        <v>1427</v>
      </c>
      <c r="B2871" s="3" t="s">
        <v>1428</v>
      </c>
      <c r="C2871" s="3" t="s">
        <v>5537</v>
      </c>
      <c r="D2871" s="6">
        <v>5000</v>
      </c>
      <c r="E2871" s="8">
        <v>419</v>
      </c>
      <c r="F2871" t="s">
        <v>8220</v>
      </c>
      <c r="G2871" t="s">
        <v>8235</v>
      </c>
      <c r="H2871" t="s">
        <v>8248</v>
      </c>
      <c r="I2871" s="11">
        <v>1474230385</v>
      </c>
      <c r="J2871">
        <v>1471638385</v>
      </c>
      <c r="K2871" t="b">
        <v>0</v>
      </c>
      <c r="L2871">
        <v>4</v>
      </c>
      <c r="M2871" t="b">
        <v>0</v>
      </c>
      <c r="N2871">
        <f>ROUND(E2871/D2871*100,0)</f>
        <v>8</v>
      </c>
      <c r="O2871">
        <f>IFERROR(ROUND(E2871/L2871,2),0)</f>
        <v>104.75</v>
      </c>
      <c r="P2871" s="12" t="s">
        <v>8280</v>
      </c>
      <c r="Q2871" t="s">
        <v>8313</v>
      </c>
      <c r="R2871" s="9">
        <f t="shared" si="137"/>
        <v>42601.851678240739</v>
      </c>
      <c r="S2871" s="9">
        <f t="shared" si="138"/>
        <v>42631.851678240739</v>
      </c>
      <c r="T2871">
        <f t="shared" si="139"/>
        <v>2016</v>
      </c>
    </row>
    <row r="2872" spans="1:20" ht="29" x14ac:dyDescent="0.3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 s="11">
        <v>1449089965</v>
      </c>
      <c r="J2872">
        <v>1446670765</v>
      </c>
      <c r="K2872" t="b">
        <v>0</v>
      </c>
      <c r="L2872">
        <v>9</v>
      </c>
      <c r="M2872" t="b">
        <v>1</v>
      </c>
      <c r="N2872">
        <f>ROUND(E2872/D2872*100,0)</f>
        <v>139</v>
      </c>
      <c r="O2872">
        <f>IFERROR(ROUND(E2872/L2872,2),0)</f>
        <v>30.78</v>
      </c>
      <c r="P2872" s="12" t="s">
        <v>8266</v>
      </c>
      <c r="Q2872" t="s">
        <v>8268</v>
      </c>
      <c r="R2872" s="9">
        <f t="shared" si="137"/>
        <v>42312.874594907407</v>
      </c>
      <c r="S2872" s="9">
        <f t="shared" si="138"/>
        <v>42340.874594907407</v>
      </c>
      <c r="T2872">
        <f t="shared" si="139"/>
        <v>2015</v>
      </c>
    </row>
    <row r="2873" spans="1:20" ht="43.5" x14ac:dyDescent="0.3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 s="11">
        <v>1410810903</v>
      </c>
      <c r="J2873">
        <v>1405626903</v>
      </c>
      <c r="K2873" t="b">
        <v>0</v>
      </c>
      <c r="L2873">
        <v>12</v>
      </c>
      <c r="M2873" t="b">
        <v>0</v>
      </c>
      <c r="N2873">
        <f>ROUND(E2873/D2873*100,0)</f>
        <v>0</v>
      </c>
      <c r="O2873">
        <f>IFERROR(ROUND(E2873/L2873,2),0)</f>
        <v>23.08</v>
      </c>
      <c r="P2873" s="12" t="s">
        <v>8288</v>
      </c>
      <c r="Q2873" t="s">
        <v>8310</v>
      </c>
      <c r="R2873" s="9">
        <f t="shared" si="137"/>
        <v>41837.829895833333</v>
      </c>
      <c r="S2873" s="9">
        <f t="shared" si="138"/>
        <v>41897.829895833333</v>
      </c>
      <c r="T2873">
        <f t="shared" si="139"/>
        <v>2014</v>
      </c>
    </row>
    <row r="2874" spans="1:20" ht="43.5" x14ac:dyDescent="0.35">
      <c r="A2874">
        <v>1430</v>
      </c>
      <c r="B2874" s="3" t="s">
        <v>1431</v>
      </c>
      <c r="C2874" s="3" t="s">
        <v>5540</v>
      </c>
      <c r="D2874" s="6">
        <v>5000</v>
      </c>
      <c r="E2874" s="8">
        <v>403</v>
      </c>
      <c r="F2874" t="s">
        <v>8220</v>
      </c>
      <c r="G2874" t="s">
        <v>8223</v>
      </c>
      <c r="H2874" t="s">
        <v>8245</v>
      </c>
      <c r="I2874" s="11">
        <v>1419017488</v>
      </c>
      <c r="J2874">
        <v>1416339088</v>
      </c>
      <c r="K2874" t="b">
        <v>0</v>
      </c>
      <c r="L2874">
        <v>5</v>
      </c>
      <c r="M2874" t="b">
        <v>0</v>
      </c>
      <c r="N2874">
        <f>ROUND(E2874/D2874*100,0)</f>
        <v>8</v>
      </c>
      <c r="O2874">
        <f>IFERROR(ROUND(E2874/L2874,2),0)</f>
        <v>80.599999999999994</v>
      </c>
      <c r="P2874" s="12" t="s">
        <v>8280</v>
      </c>
      <c r="Q2874" t="s">
        <v>8313</v>
      </c>
      <c r="R2874" s="9">
        <f t="shared" si="137"/>
        <v>41961.813518518517</v>
      </c>
      <c r="S2874" s="9">
        <f t="shared" si="138"/>
        <v>41992.813518518517</v>
      </c>
      <c r="T2874">
        <f t="shared" si="139"/>
        <v>2014</v>
      </c>
    </row>
    <row r="2875" spans="1:20" ht="58" x14ac:dyDescent="0.35">
      <c r="A2875">
        <v>1600</v>
      </c>
      <c r="B2875" s="3" t="s">
        <v>1601</v>
      </c>
      <c r="C2875" s="3" t="s">
        <v>5710</v>
      </c>
      <c r="D2875" s="6">
        <v>5000</v>
      </c>
      <c r="E2875" s="8">
        <v>367</v>
      </c>
      <c r="F2875" t="s">
        <v>8220</v>
      </c>
      <c r="G2875" t="s">
        <v>8223</v>
      </c>
      <c r="H2875" t="s">
        <v>8245</v>
      </c>
      <c r="I2875" s="11">
        <v>1405401060</v>
      </c>
      <c r="J2875">
        <v>1401585752</v>
      </c>
      <c r="K2875" t="b">
        <v>0</v>
      </c>
      <c r="L2875">
        <v>9</v>
      </c>
      <c r="M2875" t="b">
        <v>0</v>
      </c>
      <c r="N2875">
        <f>ROUND(E2875/D2875*100,0)</f>
        <v>7</v>
      </c>
      <c r="O2875">
        <f>IFERROR(ROUND(E2875/L2875,2),0)</f>
        <v>40.78</v>
      </c>
      <c r="P2875" s="12" t="s">
        <v>8282</v>
      </c>
      <c r="Q2875" t="s">
        <v>8316</v>
      </c>
      <c r="R2875" s="9">
        <f t="shared" si="137"/>
        <v>41791.057314814818</v>
      </c>
      <c r="S2875" s="9">
        <f t="shared" si="138"/>
        <v>41835.21597222222</v>
      </c>
      <c r="T2875">
        <f t="shared" si="139"/>
        <v>2014</v>
      </c>
    </row>
    <row r="2876" spans="1:20" ht="58" x14ac:dyDescent="0.35">
      <c r="A2876">
        <v>3729</v>
      </c>
      <c r="B2876" s="3" t="s">
        <v>3726</v>
      </c>
      <c r="C2876" s="3" t="s">
        <v>7839</v>
      </c>
      <c r="D2876" s="6">
        <v>5000</v>
      </c>
      <c r="E2876" s="8">
        <v>362</v>
      </c>
      <c r="F2876" t="s">
        <v>8220</v>
      </c>
      <c r="G2876" t="s">
        <v>8223</v>
      </c>
      <c r="H2876" t="s">
        <v>8245</v>
      </c>
      <c r="I2876" s="11">
        <v>1427082912</v>
      </c>
      <c r="J2876">
        <v>1423198512</v>
      </c>
      <c r="K2876" t="b">
        <v>0</v>
      </c>
      <c r="L2876">
        <v>5</v>
      </c>
      <c r="M2876" t="b">
        <v>0</v>
      </c>
      <c r="N2876">
        <f>ROUND(E2876/D2876*100,0)</f>
        <v>7</v>
      </c>
      <c r="O2876">
        <f>IFERROR(ROUND(E2876/L2876,2),0)</f>
        <v>72.400000000000006</v>
      </c>
      <c r="P2876" s="12" t="s">
        <v>8266</v>
      </c>
      <c r="Q2876" t="s">
        <v>8268</v>
      </c>
      <c r="R2876" s="9">
        <f t="shared" si="137"/>
        <v>42041.205000000002</v>
      </c>
      <c r="S2876" s="9">
        <f t="shared" si="138"/>
        <v>42086.16333333333</v>
      </c>
      <c r="T2876">
        <f t="shared" si="139"/>
        <v>2015</v>
      </c>
    </row>
    <row r="2877" spans="1:20" ht="43.5" x14ac:dyDescent="0.35">
      <c r="A2877">
        <v>1776</v>
      </c>
      <c r="B2877" s="3" t="s">
        <v>1777</v>
      </c>
      <c r="C2877" s="3" t="s">
        <v>5886</v>
      </c>
      <c r="D2877" s="6">
        <v>5000</v>
      </c>
      <c r="E2877" s="8">
        <v>335</v>
      </c>
      <c r="F2877" t="s">
        <v>8220</v>
      </c>
      <c r="G2877" t="s">
        <v>8224</v>
      </c>
      <c r="H2877" t="s">
        <v>8246</v>
      </c>
      <c r="I2877" s="11">
        <v>1414623471</v>
      </c>
      <c r="J2877">
        <v>1411513071</v>
      </c>
      <c r="K2877" t="b">
        <v>1</v>
      </c>
      <c r="L2877">
        <v>4</v>
      </c>
      <c r="M2877" t="b">
        <v>0</v>
      </c>
      <c r="N2877">
        <f>ROUND(E2877/D2877*100,0)</f>
        <v>7</v>
      </c>
      <c r="O2877">
        <f>IFERROR(ROUND(E2877/L2877,2),0)</f>
        <v>83.75</v>
      </c>
      <c r="P2877" s="12" t="s">
        <v>8282</v>
      </c>
      <c r="Q2877" t="s">
        <v>8283</v>
      </c>
      <c r="R2877" s="9">
        <f t="shared" si="137"/>
        <v>41905.95684027778</v>
      </c>
      <c r="S2877" s="9">
        <f t="shared" si="138"/>
        <v>41941.95684027778</v>
      </c>
      <c r="T2877">
        <f t="shared" si="139"/>
        <v>2014</v>
      </c>
    </row>
    <row r="2878" spans="1:20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>ROUND(E2878/D2878*100,0)</f>
        <v>136</v>
      </c>
      <c r="O2878">
        <f>IFERROR(ROUND(E2878/L2878,2),0)</f>
        <v>13.6</v>
      </c>
      <c r="P2878" s="12" t="s">
        <v>8266</v>
      </c>
      <c r="Q2878" t="s">
        <v>8268</v>
      </c>
      <c r="R2878" s="9">
        <f t="shared" si="137"/>
        <v>42401.610983796301</v>
      </c>
      <c r="S2878" s="9">
        <f t="shared" si="138"/>
        <v>42426</v>
      </c>
      <c r="T2878">
        <f t="shared" si="139"/>
        <v>2016</v>
      </c>
    </row>
    <row r="2879" spans="1:20" ht="43.5" x14ac:dyDescent="0.35">
      <c r="A2879">
        <v>1154</v>
      </c>
      <c r="B2879" s="3" t="s">
        <v>1155</v>
      </c>
      <c r="C2879" s="3" t="s">
        <v>5264</v>
      </c>
      <c r="D2879" s="6">
        <v>5000</v>
      </c>
      <c r="E2879" s="8">
        <v>325</v>
      </c>
      <c r="F2879" t="s">
        <v>8220</v>
      </c>
      <c r="G2879" t="s">
        <v>8223</v>
      </c>
      <c r="H2879" t="s">
        <v>8245</v>
      </c>
      <c r="I2879" s="11">
        <v>1441507006</v>
      </c>
      <c r="J2879">
        <v>1438915006</v>
      </c>
      <c r="K2879" t="b">
        <v>0</v>
      </c>
      <c r="L2879">
        <v>3</v>
      </c>
      <c r="M2879" t="b">
        <v>0</v>
      </c>
      <c r="N2879">
        <f>ROUND(E2879/D2879*100,0)</f>
        <v>7</v>
      </c>
      <c r="O2879">
        <f>IFERROR(ROUND(E2879/L2879,2),0)</f>
        <v>108.33</v>
      </c>
      <c r="P2879" s="12" t="s">
        <v>8288</v>
      </c>
      <c r="Q2879" t="s">
        <v>8310</v>
      </c>
      <c r="R2879" s="9">
        <f t="shared" si="137"/>
        <v>42223.108865740738</v>
      </c>
      <c r="S2879" s="9">
        <f t="shared" si="138"/>
        <v>42253.108865740738</v>
      </c>
      <c r="T2879">
        <f t="shared" si="139"/>
        <v>2015</v>
      </c>
    </row>
    <row r="2880" spans="1:20" ht="43.5" x14ac:dyDescent="0.3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 s="11">
        <v>1470058860</v>
      </c>
      <c r="J2880">
        <v>1469026903</v>
      </c>
      <c r="K2880" t="b">
        <v>0</v>
      </c>
      <c r="L2880">
        <v>7</v>
      </c>
      <c r="M2880" t="b">
        <v>1</v>
      </c>
      <c r="N2880">
        <f>ROUND(E2880/D2880*100,0)</f>
        <v>108</v>
      </c>
      <c r="O2880">
        <f>IFERROR(ROUND(E2880/L2880,2),0)</f>
        <v>38.57</v>
      </c>
      <c r="P2880" s="12" t="s">
        <v>8266</v>
      </c>
      <c r="Q2880" t="s">
        <v>8268</v>
      </c>
      <c r="R2880" s="9">
        <f t="shared" si="137"/>
        <v>42571.626192129625</v>
      </c>
      <c r="S2880" s="9">
        <f t="shared" si="138"/>
        <v>42583.570138888885</v>
      </c>
      <c r="T2880">
        <f t="shared" si="139"/>
        <v>2016</v>
      </c>
    </row>
    <row r="2881" spans="1:20" ht="43.5" x14ac:dyDescent="0.35">
      <c r="A2881">
        <v>2874</v>
      </c>
      <c r="B2881" s="3" t="s">
        <v>2874</v>
      </c>
      <c r="C2881" s="3" t="s">
        <v>6984</v>
      </c>
      <c r="D2881" s="6">
        <v>5000</v>
      </c>
      <c r="E2881" s="8">
        <v>271</v>
      </c>
      <c r="F2881" t="s">
        <v>8220</v>
      </c>
      <c r="G2881" t="s">
        <v>8223</v>
      </c>
      <c r="H2881" t="s">
        <v>8245</v>
      </c>
      <c r="I2881" s="11">
        <v>1484684186</v>
      </c>
      <c r="J2881">
        <v>1482092186</v>
      </c>
      <c r="K2881" t="b">
        <v>0</v>
      </c>
      <c r="L2881">
        <v>3</v>
      </c>
      <c r="M2881" t="b">
        <v>0</v>
      </c>
      <c r="N2881">
        <f>ROUND(E2881/D2881*100,0)</f>
        <v>5</v>
      </c>
      <c r="O2881">
        <f>IFERROR(ROUND(E2881/L2881,2),0)</f>
        <v>90.33</v>
      </c>
      <c r="P2881" s="12" t="s">
        <v>8266</v>
      </c>
      <c r="Q2881" t="s">
        <v>8268</v>
      </c>
      <c r="R2881" s="9">
        <f t="shared" si="137"/>
        <v>42722.84474537037</v>
      </c>
      <c r="S2881" s="9">
        <f t="shared" si="138"/>
        <v>42752.84474537037</v>
      </c>
      <c r="T2881">
        <f t="shared" si="139"/>
        <v>2016</v>
      </c>
    </row>
    <row r="2882" spans="1:20" ht="43.5" x14ac:dyDescent="0.35">
      <c r="A2882">
        <v>3857</v>
      </c>
      <c r="B2882" s="3" t="s">
        <v>3854</v>
      </c>
      <c r="C2882" s="3" t="s">
        <v>7966</v>
      </c>
      <c r="D2882" s="6">
        <v>5000</v>
      </c>
      <c r="E2882" s="8">
        <v>260</v>
      </c>
      <c r="F2882" t="s">
        <v>8220</v>
      </c>
      <c r="G2882" t="s">
        <v>8223</v>
      </c>
      <c r="H2882" t="s">
        <v>8245</v>
      </c>
      <c r="I2882" s="11">
        <v>1406913120</v>
      </c>
      <c r="J2882">
        <v>1404927690</v>
      </c>
      <c r="K2882" t="b">
        <v>0</v>
      </c>
      <c r="L2882">
        <v>4</v>
      </c>
      <c r="M2882" t="b">
        <v>0</v>
      </c>
      <c r="N2882">
        <f>ROUND(E2882/D2882*100,0)</f>
        <v>5</v>
      </c>
      <c r="O2882">
        <f>IFERROR(ROUND(E2882/L2882,2),0)</f>
        <v>65</v>
      </c>
      <c r="P2882" s="12" t="s">
        <v>8266</v>
      </c>
      <c r="Q2882" t="s">
        <v>8268</v>
      </c>
      <c r="R2882" s="9">
        <f t="shared" si="137"/>
        <v>41829.73715277778</v>
      </c>
      <c r="S2882" s="9">
        <f t="shared" si="138"/>
        <v>41852.716666666667</v>
      </c>
      <c r="T2882">
        <f t="shared" si="139"/>
        <v>2014</v>
      </c>
    </row>
    <row r="2883" spans="1:20" ht="43.5" x14ac:dyDescent="0.3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 s="11">
        <v>1456006938</v>
      </c>
      <c r="J2883">
        <v>1450822938</v>
      </c>
      <c r="K2883" t="b">
        <v>0</v>
      </c>
      <c r="L2883">
        <v>5</v>
      </c>
      <c r="M2883" t="b">
        <v>0</v>
      </c>
      <c r="N2883">
        <f>ROUND(E2883/D2883*100,0)</f>
        <v>0</v>
      </c>
      <c r="O2883">
        <f>IFERROR(ROUND(E2883/L2883,2),0)</f>
        <v>54</v>
      </c>
      <c r="P2883" s="12" t="s">
        <v>8277</v>
      </c>
      <c r="Q2883" t="s">
        <v>8307</v>
      </c>
      <c r="R2883" s="9">
        <f t="shared" ref="R2883:R2946" si="140">(((J2883/60)/60)/24)+DATE(1970,1,1)</f>
        <v>42360.932152777779</v>
      </c>
      <c r="S2883" s="9">
        <f t="shared" ref="S2883:S2946" si="141">(((I2883/60)/60)/24)+DATE(1970,1,1)</f>
        <v>42420.932152777779</v>
      </c>
      <c r="T2883">
        <f t="shared" si="139"/>
        <v>2015</v>
      </c>
    </row>
    <row r="2884" spans="1:20" ht="43.5" x14ac:dyDescent="0.35">
      <c r="A2884">
        <v>191</v>
      </c>
      <c r="B2884" s="3" t="s">
        <v>193</v>
      </c>
      <c r="C2884" s="3" t="s">
        <v>4301</v>
      </c>
      <c r="D2884" s="6">
        <v>5000</v>
      </c>
      <c r="E2884" s="8">
        <v>250</v>
      </c>
      <c r="F2884" t="s">
        <v>8220</v>
      </c>
      <c r="G2884" t="s">
        <v>8225</v>
      </c>
      <c r="H2884" t="s">
        <v>8247</v>
      </c>
      <c r="I2884" s="11">
        <v>1443782138</v>
      </c>
      <c r="J2884">
        <v>1440326138</v>
      </c>
      <c r="K2884" t="b">
        <v>0</v>
      </c>
      <c r="L2884">
        <v>3</v>
      </c>
      <c r="M2884" t="b">
        <v>0</v>
      </c>
      <c r="N2884">
        <f>ROUND(E2884/D2884*100,0)</f>
        <v>5</v>
      </c>
      <c r="O2884">
        <f>IFERROR(ROUND(E2884/L2884,2),0)</f>
        <v>83.33</v>
      </c>
      <c r="P2884" s="12" t="s">
        <v>8290</v>
      </c>
      <c r="Q2884" t="s">
        <v>8292</v>
      </c>
      <c r="R2884" s="9">
        <f t="shared" si="140"/>
        <v>42239.441412037035</v>
      </c>
      <c r="S2884" s="9">
        <f t="shared" si="141"/>
        <v>42279.441412037035</v>
      </c>
      <c r="T2884">
        <f t="shared" si="139"/>
        <v>2015</v>
      </c>
    </row>
    <row r="2885" spans="1:20" ht="43.5" x14ac:dyDescent="0.3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 s="11">
        <v>1408827550</v>
      </c>
      <c r="J2885">
        <v>1406235550</v>
      </c>
      <c r="K2885" t="b">
        <v>0</v>
      </c>
      <c r="L2885">
        <v>8</v>
      </c>
      <c r="M2885" t="b">
        <v>0</v>
      </c>
      <c r="N2885">
        <f>ROUND(E2885/D2885*100,0)</f>
        <v>3</v>
      </c>
      <c r="O2885">
        <f>IFERROR(ROUND(E2885/L2885,2),0)</f>
        <v>33.25</v>
      </c>
      <c r="P2885" s="12" t="s">
        <v>8311</v>
      </c>
      <c r="Q2885" t="s">
        <v>8312</v>
      </c>
      <c r="R2885" s="9">
        <f t="shared" si="140"/>
        <v>41844.874421296299</v>
      </c>
      <c r="S2885" s="9">
        <f t="shared" si="141"/>
        <v>41874.874421296299</v>
      </c>
      <c r="T2885">
        <f t="shared" si="139"/>
        <v>2014</v>
      </c>
    </row>
    <row r="2886" spans="1:20" ht="58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 s="11">
        <v>1437889336</v>
      </c>
      <c r="J2886">
        <v>1432705336</v>
      </c>
      <c r="K2886" t="b">
        <v>0</v>
      </c>
      <c r="L2886">
        <v>4</v>
      </c>
      <c r="M2886" t="b">
        <v>0</v>
      </c>
      <c r="N2886">
        <f>ROUND(E2886/D2886*100,0)</f>
        <v>5</v>
      </c>
      <c r="O2886">
        <f>IFERROR(ROUND(E2886/L2886,2),0)</f>
        <v>62.5</v>
      </c>
      <c r="P2886" s="12" t="s">
        <v>8266</v>
      </c>
      <c r="Q2886" t="s">
        <v>8268</v>
      </c>
      <c r="R2886" s="9">
        <f t="shared" si="140"/>
        <v>42151.237685185188</v>
      </c>
      <c r="S2886" s="9">
        <f t="shared" si="141"/>
        <v>42211.237685185188</v>
      </c>
      <c r="T2886">
        <f t="shared" si="139"/>
        <v>2015</v>
      </c>
    </row>
    <row r="2887" spans="1:20" ht="58" x14ac:dyDescent="0.35">
      <c r="A2887">
        <v>4089</v>
      </c>
      <c r="B2887" s="3" t="s">
        <v>4085</v>
      </c>
      <c r="C2887" s="3" t="s">
        <v>8192</v>
      </c>
      <c r="D2887" s="6">
        <v>5000</v>
      </c>
      <c r="E2887" s="8">
        <v>240</v>
      </c>
      <c r="F2887" t="s">
        <v>8220</v>
      </c>
      <c r="G2887" t="s">
        <v>8223</v>
      </c>
      <c r="H2887" t="s">
        <v>8245</v>
      </c>
      <c r="I2887" s="11">
        <v>1433093700</v>
      </c>
      <c r="J2887">
        <v>1430242488</v>
      </c>
      <c r="K2887" t="b">
        <v>0</v>
      </c>
      <c r="L2887">
        <v>8</v>
      </c>
      <c r="M2887" t="b">
        <v>0</v>
      </c>
      <c r="N2887">
        <f>ROUND(E2887/D2887*100,0)</f>
        <v>5</v>
      </c>
      <c r="O2887">
        <f>IFERROR(ROUND(E2887/L2887,2),0)</f>
        <v>30</v>
      </c>
      <c r="P2887" s="12" t="s">
        <v>8266</v>
      </c>
      <c r="Q2887" t="s">
        <v>8268</v>
      </c>
      <c r="R2887" s="9">
        <f t="shared" si="140"/>
        <v>42122.732499999998</v>
      </c>
      <c r="S2887" s="9">
        <f t="shared" si="141"/>
        <v>42155.732638888891</v>
      </c>
      <c r="T2887">
        <f t="shared" si="139"/>
        <v>2015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>ROUND(E2888/D2888*100,0)</f>
        <v>1</v>
      </c>
      <c r="O2888">
        <f>IFERROR(ROUND(E2888/L2888,2),0)</f>
        <v>87</v>
      </c>
      <c r="P2888" s="12" t="s">
        <v>8277</v>
      </c>
      <c r="Q2888" t="s">
        <v>8307</v>
      </c>
      <c r="R2888" s="9">
        <f t="shared" si="140"/>
        <v>42528.987696759257</v>
      </c>
      <c r="S2888" s="9">
        <f t="shared" si="141"/>
        <v>42558.987696759257</v>
      </c>
      <c r="T2888">
        <f t="shared" si="139"/>
        <v>2016</v>
      </c>
    </row>
    <row r="2889" spans="1:20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1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>ROUND(E2889/D2889*100,0)</f>
        <v>104</v>
      </c>
      <c r="O2889">
        <f>IFERROR(ROUND(E2889/L2889,2),0)</f>
        <v>21.67</v>
      </c>
      <c r="P2889" s="12" t="s">
        <v>8290</v>
      </c>
      <c r="Q2889" t="s">
        <v>8308</v>
      </c>
      <c r="R2889" s="9">
        <f t="shared" si="140"/>
        <v>41716.717847222222</v>
      </c>
      <c r="S2889" s="9">
        <f t="shared" si="141"/>
        <v>41736.717847222222</v>
      </c>
      <c r="T2889">
        <f t="shared" si="139"/>
        <v>2014</v>
      </c>
    </row>
    <row r="2890" spans="1:20" ht="43.5" x14ac:dyDescent="0.35">
      <c r="A2890">
        <v>761</v>
      </c>
      <c r="B2890" s="3" t="s">
        <v>762</v>
      </c>
      <c r="C2890" s="3" t="s">
        <v>4871</v>
      </c>
      <c r="D2890" s="6">
        <v>5000</v>
      </c>
      <c r="E2890" s="8">
        <v>235</v>
      </c>
      <c r="F2890" t="s">
        <v>8220</v>
      </c>
      <c r="G2890" t="s">
        <v>8223</v>
      </c>
      <c r="H2890" t="s">
        <v>8245</v>
      </c>
      <c r="I2890" s="11">
        <v>1391364126</v>
      </c>
      <c r="J2890">
        <v>1388772126</v>
      </c>
      <c r="K2890" t="b">
        <v>0</v>
      </c>
      <c r="L2890">
        <v>6</v>
      </c>
      <c r="M2890" t="b">
        <v>0</v>
      </c>
      <c r="N2890">
        <f>ROUND(E2890/D2890*100,0)</f>
        <v>5</v>
      </c>
      <c r="O2890">
        <f>IFERROR(ROUND(E2890/L2890,2),0)</f>
        <v>39.17</v>
      </c>
      <c r="P2890" s="12" t="s">
        <v>8280</v>
      </c>
      <c r="Q2890" t="s">
        <v>8317</v>
      </c>
      <c r="R2890" s="9">
        <f t="shared" si="140"/>
        <v>41642.751458333332</v>
      </c>
      <c r="S2890" s="9">
        <f t="shared" si="141"/>
        <v>41672.751458333332</v>
      </c>
      <c r="T2890">
        <f t="shared" si="139"/>
        <v>2014</v>
      </c>
    </row>
    <row r="2891" spans="1:20" ht="58" x14ac:dyDescent="0.35">
      <c r="A2891">
        <v>590</v>
      </c>
      <c r="B2891" s="3" t="s">
        <v>591</v>
      </c>
      <c r="C2891" s="3" t="s">
        <v>4700</v>
      </c>
      <c r="D2891" s="6">
        <v>5000</v>
      </c>
      <c r="E2891" s="8">
        <v>223</v>
      </c>
      <c r="F2891" t="s">
        <v>8220</v>
      </c>
      <c r="G2891" t="s">
        <v>8224</v>
      </c>
      <c r="H2891" t="s">
        <v>8246</v>
      </c>
      <c r="I2891" s="11">
        <v>1454936460</v>
      </c>
      <c r="J2891">
        <v>1452259131</v>
      </c>
      <c r="K2891" t="b">
        <v>0</v>
      </c>
      <c r="L2891">
        <v>9</v>
      </c>
      <c r="M2891" t="b">
        <v>0</v>
      </c>
      <c r="N2891">
        <f>ROUND(E2891/D2891*100,0)</f>
        <v>4</v>
      </c>
      <c r="O2891">
        <f>IFERROR(ROUND(E2891/L2891,2),0)</f>
        <v>24.78</v>
      </c>
      <c r="P2891" s="12" t="s">
        <v>8277</v>
      </c>
      <c r="Q2891" t="s">
        <v>8307</v>
      </c>
      <c r="R2891" s="9">
        <f t="shared" si="140"/>
        <v>42377.554756944446</v>
      </c>
      <c r="S2891" s="9">
        <f t="shared" si="141"/>
        <v>42408.542361111111</v>
      </c>
      <c r="T2891">
        <f t="shared" si="139"/>
        <v>2016</v>
      </c>
    </row>
    <row r="2892" spans="1:20" ht="72.5" x14ac:dyDescent="0.35">
      <c r="A2892">
        <v>991</v>
      </c>
      <c r="B2892" s="3" t="s">
        <v>992</v>
      </c>
      <c r="C2892" s="3" t="s">
        <v>5101</v>
      </c>
      <c r="D2892" s="6">
        <v>5000</v>
      </c>
      <c r="E2892" s="8">
        <v>212</v>
      </c>
      <c r="F2892" t="s">
        <v>8220</v>
      </c>
      <c r="G2892" t="s">
        <v>8224</v>
      </c>
      <c r="H2892" t="s">
        <v>8246</v>
      </c>
      <c r="I2892" s="11">
        <v>1468349460</v>
      </c>
      <c r="J2892">
        <v>1466186988</v>
      </c>
      <c r="K2892" t="b">
        <v>0</v>
      </c>
      <c r="L2892">
        <v>7</v>
      </c>
      <c r="M2892" t="b">
        <v>0</v>
      </c>
      <c r="N2892">
        <f>ROUND(E2892/D2892*100,0)</f>
        <v>4</v>
      </c>
      <c r="O2892">
        <f>IFERROR(ROUND(E2892/L2892,2),0)</f>
        <v>30.29</v>
      </c>
      <c r="P2892" s="12" t="s">
        <v>8277</v>
      </c>
      <c r="Q2892" t="s">
        <v>8279</v>
      </c>
      <c r="R2892" s="9">
        <f t="shared" si="140"/>
        <v>42538.75680555556</v>
      </c>
      <c r="S2892" s="9">
        <f t="shared" si="141"/>
        <v>42563.785416666666</v>
      </c>
      <c r="T2892">
        <f t="shared" si="139"/>
        <v>2016</v>
      </c>
    </row>
    <row r="2893" spans="1:20" ht="43.5" x14ac:dyDescent="0.35">
      <c r="A2893">
        <v>1768</v>
      </c>
      <c r="B2893" s="3" t="s">
        <v>1769</v>
      </c>
      <c r="C2893" s="3" t="s">
        <v>5878</v>
      </c>
      <c r="D2893" s="6">
        <v>5000</v>
      </c>
      <c r="E2893" s="8">
        <v>187</v>
      </c>
      <c r="F2893" t="s">
        <v>8220</v>
      </c>
      <c r="G2893" t="s">
        <v>8223</v>
      </c>
      <c r="H2893" t="s">
        <v>8245</v>
      </c>
      <c r="I2893" s="11">
        <v>1411824444</v>
      </c>
      <c r="J2893">
        <v>1406640444</v>
      </c>
      <c r="K2893" t="b">
        <v>1</v>
      </c>
      <c r="L2893">
        <v>15</v>
      </c>
      <c r="M2893" t="b">
        <v>0</v>
      </c>
      <c r="N2893">
        <f>ROUND(E2893/D2893*100,0)</f>
        <v>4</v>
      </c>
      <c r="O2893">
        <f>IFERROR(ROUND(E2893/L2893,2),0)</f>
        <v>12.47</v>
      </c>
      <c r="P2893" s="12" t="s">
        <v>8282</v>
      </c>
      <c r="Q2893" t="s">
        <v>8283</v>
      </c>
      <c r="R2893" s="9">
        <f t="shared" si="140"/>
        <v>41849.560694444444</v>
      </c>
      <c r="S2893" s="9">
        <f t="shared" si="141"/>
        <v>41909.560694444444</v>
      </c>
      <c r="T2893">
        <f t="shared" si="139"/>
        <v>2014</v>
      </c>
    </row>
    <row r="2894" spans="1:20" ht="72.5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 s="11">
        <v>1432178810</v>
      </c>
      <c r="J2894">
        <v>1429586810</v>
      </c>
      <c r="K2894" t="b">
        <v>0</v>
      </c>
      <c r="L2894">
        <v>3</v>
      </c>
      <c r="M2894" t="b">
        <v>0</v>
      </c>
      <c r="N2894">
        <f>ROUND(E2894/D2894*100,0)</f>
        <v>4</v>
      </c>
      <c r="O2894">
        <f>IFERROR(ROUND(E2894/L2894,2),0)</f>
        <v>59</v>
      </c>
      <c r="P2894" s="12" t="s">
        <v>8280</v>
      </c>
      <c r="Q2894" t="s">
        <v>8317</v>
      </c>
      <c r="R2894" s="9">
        <f t="shared" si="140"/>
        <v>42115.143634259264</v>
      </c>
      <c r="S2894" s="9">
        <f t="shared" si="141"/>
        <v>42145.143634259264</v>
      </c>
      <c r="T2894">
        <f t="shared" si="139"/>
        <v>2015</v>
      </c>
    </row>
    <row r="2895" spans="1:20" ht="43.5" x14ac:dyDescent="0.35">
      <c r="A2895">
        <v>903</v>
      </c>
      <c r="B2895" s="3" t="s">
        <v>904</v>
      </c>
      <c r="C2895" s="3" t="s">
        <v>5013</v>
      </c>
      <c r="D2895" s="6">
        <v>5000</v>
      </c>
      <c r="E2895" s="8">
        <v>160</v>
      </c>
      <c r="F2895" t="s">
        <v>8220</v>
      </c>
      <c r="G2895" t="s">
        <v>8223</v>
      </c>
      <c r="H2895" t="s">
        <v>8245</v>
      </c>
      <c r="I2895" s="11">
        <v>1348367100</v>
      </c>
      <c r="J2895">
        <v>1346180780</v>
      </c>
      <c r="K2895" t="b">
        <v>0</v>
      </c>
      <c r="L2895">
        <v>4</v>
      </c>
      <c r="M2895" t="b">
        <v>0</v>
      </c>
      <c r="N2895">
        <f>ROUND(E2895/D2895*100,0)</f>
        <v>3</v>
      </c>
      <c r="O2895">
        <f>IFERROR(ROUND(E2895/L2895,2),0)</f>
        <v>40</v>
      </c>
      <c r="P2895" s="12" t="s">
        <v>8293</v>
      </c>
      <c r="Q2895" t="s">
        <v>8315</v>
      </c>
      <c r="R2895" s="9">
        <f t="shared" si="140"/>
        <v>41149.796064814815</v>
      </c>
      <c r="S2895" s="9">
        <f t="shared" si="141"/>
        <v>41175.100694444445</v>
      </c>
      <c r="T2895">
        <f t="shared" si="139"/>
        <v>2012</v>
      </c>
    </row>
    <row r="2896" spans="1:20" ht="43.5" x14ac:dyDescent="0.35">
      <c r="A2896">
        <v>511</v>
      </c>
      <c r="B2896" s="3" t="s">
        <v>512</v>
      </c>
      <c r="C2896" s="3" t="s">
        <v>4621</v>
      </c>
      <c r="D2896" s="6">
        <v>5000</v>
      </c>
      <c r="E2896" s="8">
        <v>150</v>
      </c>
      <c r="F2896" t="s">
        <v>8220</v>
      </c>
      <c r="G2896" t="s">
        <v>8223</v>
      </c>
      <c r="H2896" t="s">
        <v>8245</v>
      </c>
      <c r="I2896" s="11">
        <v>1365228982</v>
      </c>
      <c r="J2896">
        <v>1362640582</v>
      </c>
      <c r="K2896" t="b">
        <v>0</v>
      </c>
      <c r="L2896">
        <v>5</v>
      </c>
      <c r="M2896" t="b">
        <v>0</v>
      </c>
      <c r="N2896">
        <f>ROUND(E2896/D2896*100,0)</f>
        <v>3</v>
      </c>
      <c r="O2896">
        <f>IFERROR(ROUND(E2896/L2896,2),0)</f>
        <v>30</v>
      </c>
      <c r="P2896" s="12" t="s">
        <v>8290</v>
      </c>
      <c r="Q2896" t="s">
        <v>8304</v>
      </c>
      <c r="R2896" s="9">
        <f t="shared" si="140"/>
        <v>41340.303032407406</v>
      </c>
      <c r="S2896" s="9">
        <f t="shared" si="141"/>
        <v>41370.261365740742</v>
      </c>
      <c r="T2896">
        <f t="shared" si="139"/>
        <v>2013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>ROUND(E2897/D2897*100,0)</f>
        <v>52</v>
      </c>
      <c r="O2897">
        <f>IFERROR(ROUND(E2897/L2897,2),0)</f>
        <v>32.25</v>
      </c>
      <c r="P2897" s="12" t="s">
        <v>8266</v>
      </c>
      <c r="Q2897" t="s">
        <v>8268</v>
      </c>
      <c r="R2897" s="9">
        <f t="shared" si="140"/>
        <v>42800.753333333334</v>
      </c>
      <c r="S2897" s="9">
        <f t="shared" si="141"/>
        <v>42841.833333333328</v>
      </c>
      <c r="T2897">
        <f t="shared" si="139"/>
        <v>2017</v>
      </c>
    </row>
    <row r="2898" spans="1:20" ht="43.5" x14ac:dyDescent="0.35">
      <c r="A2898">
        <v>2775</v>
      </c>
      <c r="B2898" s="3" t="s">
        <v>2775</v>
      </c>
      <c r="C2898" s="3" t="s">
        <v>6885</v>
      </c>
      <c r="D2898" s="6">
        <v>5000</v>
      </c>
      <c r="E2898" s="8">
        <v>150</v>
      </c>
      <c r="F2898" t="s">
        <v>8220</v>
      </c>
      <c r="G2898" t="s">
        <v>8223</v>
      </c>
      <c r="H2898" t="s">
        <v>8245</v>
      </c>
      <c r="I2898" s="11">
        <v>1323994754</v>
      </c>
      <c r="J2898">
        <v>1321402754</v>
      </c>
      <c r="K2898" t="b">
        <v>0</v>
      </c>
      <c r="L2898">
        <v>2</v>
      </c>
      <c r="M2898" t="b">
        <v>0</v>
      </c>
      <c r="N2898">
        <f>ROUND(E2898/D2898*100,0)</f>
        <v>3</v>
      </c>
      <c r="O2898">
        <f>IFERROR(ROUND(E2898/L2898,2),0)</f>
        <v>75</v>
      </c>
      <c r="P2898" s="12" t="s">
        <v>8280</v>
      </c>
      <c r="Q2898" t="s">
        <v>8321</v>
      </c>
      <c r="R2898" s="9">
        <f t="shared" si="140"/>
        <v>40863.013356481482</v>
      </c>
      <c r="S2898" s="9">
        <f t="shared" si="141"/>
        <v>40893.013356481482</v>
      </c>
      <c r="T2898">
        <f t="shared" si="139"/>
        <v>2011</v>
      </c>
    </row>
    <row r="2899" spans="1:20" ht="43.5" x14ac:dyDescent="0.35">
      <c r="A2899">
        <v>2155</v>
      </c>
      <c r="B2899" s="3" t="s">
        <v>2156</v>
      </c>
      <c r="C2899" s="3" t="s">
        <v>6265</v>
      </c>
      <c r="D2899" s="6">
        <v>5000</v>
      </c>
      <c r="E2899" s="8">
        <v>115</v>
      </c>
      <c r="F2899" t="s">
        <v>8220</v>
      </c>
      <c r="G2899" t="s">
        <v>8224</v>
      </c>
      <c r="H2899" t="s">
        <v>8246</v>
      </c>
      <c r="I2899" s="11">
        <v>1459443385</v>
      </c>
      <c r="J2899">
        <v>1456854985</v>
      </c>
      <c r="K2899" t="b">
        <v>0</v>
      </c>
      <c r="L2899">
        <v>5</v>
      </c>
      <c r="M2899" t="b">
        <v>0</v>
      </c>
      <c r="N2899">
        <f>ROUND(E2899/D2899*100,0)</f>
        <v>2</v>
      </c>
      <c r="O2899">
        <f>IFERROR(ROUND(E2899/L2899,2),0)</f>
        <v>23</v>
      </c>
      <c r="P2899" s="12" t="s">
        <v>8285</v>
      </c>
      <c r="Q2899" t="s">
        <v>8300</v>
      </c>
      <c r="R2899" s="9">
        <f t="shared" si="140"/>
        <v>42430.747511574074</v>
      </c>
      <c r="S2899" s="9">
        <f t="shared" si="141"/>
        <v>42460.70584490741</v>
      </c>
      <c r="T2899">
        <f t="shared" si="139"/>
        <v>2016</v>
      </c>
    </row>
    <row r="2900" spans="1:20" ht="43.5" x14ac:dyDescent="0.35">
      <c r="A2900">
        <v>4047</v>
      </c>
      <c r="B2900" s="3" t="s">
        <v>4043</v>
      </c>
      <c r="C2900" s="3" t="s">
        <v>8151</v>
      </c>
      <c r="D2900" s="6">
        <v>5000</v>
      </c>
      <c r="E2900" s="8">
        <v>110</v>
      </c>
      <c r="F2900" t="s">
        <v>8220</v>
      </c>
      <c r="G2900" t="s">
        <v>8223</v>
      </c>
      <c r="H2900" t="s">
        <v>8245</v>
      </c>
      <c r="I2900" s="11">
        <v>1420938000</v>
      </c>
      <c r="J2900">
        <v>1418862743</v>
      </c>
      <c r="K2900" t="b">
        <v>0</v>
      </c>
      <c r="L2900">
        <v>4</v>
      </c>
      <c r="M2900" t="b">
        <v>0</v>
      </c>
      <c r="N2900">
        <f>ROUND(E2900/D2900*100,0)</f>
        <v>2</v>
      </c>
      <c r="O2900">
        <f>IFERROR(ROUND(E2900/L2900,2),0)</f>
        <v>27.5</v>
      </c>
      <c r="P2900" s="12" t="s">
        <v>8266</v>
      </c>
      <c r="Q2900" t="s">
        <v>8268</v>
      </c>
      <c r="R2900" s="9">
        <f t="shared" si="140"/>
        <v>41991.022488425922</v>
      </c>
      <c r="S2900" s="9">
        <f t="shared" si="141"/>
        <v>42015.041666666672</v>
      </c>
      <c r="T2900">
        <f t="shared" ref="T2900:T2963" si="142">YEAR(R2900)</f>
        <v>2014</v>
      </c>
    </row>
    <row r="2901" spans="1:20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>ROUND(E2901/D2901*100,0)</f>
        <v>100</v>
      </c>
      <c r="O2901">
        <f>IFERROR(ROUND(E2901/L2901,2),0)</f>
        <v>31.38</v>
      </c>
      <c r="P2901" s="12" t="s">
        <v>8266</v>
      </c>
      <c r="Q2901" t="s">
        <v>8268</v>
      </c>
      <c r="R2901" s="9">
        <f t="shared" si="140"/>
        <v>42075.807395833333</v>
      </c>
      <c r="S2901" s="9">
        <f t="shared" si="141"/>
        <v>42105.807395833333</v>
      </c>
      <c r="T2901">
        <f t="shared" si="142"/>
        <v>2015</v>
      </c>
    </row>
    <row r="2902" spans="1:20" ht="43.5" x14ac:dyDescent="0.35">
      <c r="A2902">
        <v>1481</v>
      </c>
      <c r="B2902" s="3" t="s">
        <v>1482</v>
      </c>
      <c r="C2902" s="3" t="s">
        <v>5591</v>
      </c>
      <c r="D2902" s="6">
        <v>5000</v>
      </c>
      <c r="E2902" s="8">
        <v>105</v>
      </c>
      <c r="F2902" t="s">
        <v>8220</v>
      </c>
      <c r="G2902" t="s">
        <v>8228</v>
      </c>
      <c r="H2902" t="s">
        <v>8250</v>
      </c>
      <c r="I2902" s="11">
        <v>1383430145</v>
      </c>
      <c r="J2902">
        <v>1380838145</v>
      </c>
      <c r="K2902" t="b">
        <v>0</v>
      </c>
      <c r="L2902">
        <v>6</v>
      </c>
      <c r="M2902" t="b">
        <v>0</v>
      </c>
      <c r="N2902">
        <f>ROUND(E2902/D2902*100,0)</f>
        <v>2</v>
      </c>
      <c r="O2902">
        <f>IFERROR(ROUND(E2902/L2902,2),0)</f>
        <v>17.5</v>
      </c>
      <c r="P2902" s="12" t="s">
        <v>8280</v>
      </c>
      <c r="Q2902" t="s">
        <v>8317</v>
      </c>
      <c r="R2902" s="9">
        <f t="shared" si="140"/>
        <v>41550.922974537039</v>
      </c>
      <c r="S2902" s="9">
        <f t="shared" si="141"/>
        <v>41580.922974537039</v>
      </c>
      <c r="T2902">
        <f t="shared" si="142"/>
        <v>2013</v>
      </c>
    </row>
    <row r="2903" spans="1:20" ht="43.5" x14ac:dyDescent="0.3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 s="11">
        <v>1459845246</v>
      </c>
      <c r="J2903">
        <v>1457429646</v>
      </c>
      <c r="K2903" t="b">
        <v>0</v>
      </c>
      <c r="L2903">
        <v>9</v>
      </c>
      <c r="M2903" t="b">
        <v>1</v>
      </c>
      <c r="N2903">
        <f>ROUND(E2903/D2903*100,0)</f>
        <v>100</v>
      </c>
      <c r="O2903">
        <f>IFERROR(ROUND(E2903/L2903,2),0)</f>
        <v>27.78</v>
      </c>
      <c r="P2903" s="12" t="s">
        <v>8266</v>
      </c>
      <c r="Q2903" t="s">
        <v>8268</v>
      </c>
      <c r="R2903" s="9">
        <f t="shared" si="140"/>
        <v>42437.398680555561</v>
      </c>
      <c r="S2903" s="9">
        <f t="shared" si="141"/>
        <v>42465.35701388889</v>
      </c>
      <c r="T2903">
        <f t="shared" si="142"/>
        <v>2016</v>
      </c>
    </row>
    <row r="2904" spans="1:20" ht="43.5" x14ac:dyDescent="0.3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 s="11">
        <v>1433016672</v>
      </c>
      <c r="J2904">
        <v>1430424672</v>
      </c>
      <c r="K2904" t="b">
        <v>0</v>
      </c>
      <c r="L2904">
        <v>8</v>
      </c>
      <c r="M2904" t="b">
        <v>1</v>
      </c>
      <c r="N2904">
        <f>ROUND(E2904/D2904*100,0)</f>
        <v>100</v>
      </c>
      <c r="O2904">
        <f>IFERROR(ROUND(E2904/L2904,2),0)</f>
        <v>31.25</v>
      </c>
      <c r="P2904" s="12" t="s">
        <v>8266</v>
      </c>
      <c r="Q2904" t="s">
        <v>8268</v>
      </c>
      <c r="R2904" s="9">
        <f t="shared" si="140"/>
        <v>42124.841111111105</v>
      </c>
      <c r="S2904" s="9">
        <f t="shared" si="141"/>
        <v>42154.841111111105</v>
      </c>
      <c r="T2904">
        <f t="shared" si="142"/>
        <v>2015</v>
      </c>
    </row>
    <row r="2905" spans="1:20" ht="58" x14ac:dyDescent="0.3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 s="11">
        <v>1419368925</v>
      </c>
      <c r="J2905">
        <v>1417208925</v>
      </c>
      <c r="K2905" t="b">
        <v>0</v>
      </c>
      <c r="L2905">
        <v>22</v>
      </c>
      <c r="M2905" t="b">
        <v>1</v>
      </c>
      <c r="N2905">
        <f>ROUND(E2905/D2905*100,0)</f>
        <v>100</v>
      </c>
      <c r="O2905">
        <f>IFERROR(ROUND(E2905/L2905,2),0)</f>
        <v>11.36</v>
      </c>
      <c r="P2905" s="12" t="s">
        <v>8266</v>
      </c>
      <c r="Q2905" t="s">
        <v>8268</v>
      </c>
      <c r="R2905" s="9">
        <f t="shared" si="140"/>
        <v>41971.881076388891</v>
      </c>
      <c r="S2905" s="9">
        <f t="shared" si="141"/>
        <v>41996.881076388891</v>
      </c>
      <c r="T2905">
        <f t="shared" si="142"/>
        <v>2014</v>
      </c>
    </row>
    <row r="2906" spans="1:20" ht="43.5" x14ac:dyDescent="0.35">
      <c r="A2906">
        <v>218</v>
      </c>
      <c r="B2906" s="3" t="s">
        <v>220</v>
      </c>
      <c r="C2906" s="3" t="s">
        <v>4328</v>
      </c>
      <c r="D2906" s="6">
        <v>5000</v>
      </c>
      <c r="E2906" s="8">
        <v>100</v>
      </c>
      <c r="F2906" t="s">
        <v>8220</v>
      </c>
      <c r="G2906" t="s">
        <v>8223</v>
      </c>
      <c r="H2906" t="s">
        <v>8245</v>
      </c>
      <c r="I2906" s="11">
        <v>1431702289</v>
      </c>
      <c r="J2906">
        <v>1426518289</v>
      </c>
      <c r="K2906" t="b">
        <v>0</v>
      </c>
      <c r="L2906">
        <v>1</v>
      </c>
      <c r="M2906" t="b">
        <v>0</v>
      </c>
      <c r="N2906">
        <f>ROUND(E2906/D2906*100,0)</f>
        <v>2</v>
      </c>
      <c r="O2906">
        <f>IFERROR(ROUND(E2906/L2906,2),0)</f>
        <v>100</v>
      </c>
      <c r="P2906" s="12" t="s">
        <v>8290</v>
      </c>
      <c r="Q2906" t="s">
        <v>8292</v>
      </c>
      <c r="R2906" s="9">
        <f t="shared" si="140"/>
        <v>42079.628344907411</v>
      </c>
      <c r="S2906" s="9">
        <f t="shared" si="141"/>
        <v>42139.628344907411</v>
      </c>
      <c r="T2906">
        <f t="shared" si="142"/>
        <v>2015</v>
      </c>
    </row>
    <row r="2907" spans="1:20" ht="43.5" x14ac:dyDescent="0.35">
      <c r="A2907">
        <v>2766</v>
      </c>
      <c r="B2907" s="3" t="s">
        <v>2766</v>
      </c>
      <c r="C2907" s="3" t="s">
        <v>6876</v>
      </c>
      <c r="D2907" s="6">
        <v>5000</v>
      </c>
      <c r="E2907" s="8">
        <v>100</v>
      </c>
      <c r="F2907" t="s">
        <v>8220</v>
      </c>
      <c r="G2907" t="s">
        <v>8223</v>
      </c>
      <c r="H2907" t="s">
        <v>8245</v>
      </c>
      <c r="I2907" s="11">
        <v>1313078518</v>
      </c>
      <c r="J2907">
        <v>1310486518</v>
      </c>
      <c r="K2907" t="b">
        <v>0</v>
      </c>
      <c r="L2907">
        <v>4</v>
      </c>
      <c r="M2907" t="b">
        <v>0</v>
      </c>
      <c r="N2907">
        <f>ROUND(E2907/D2907*100,0)</f>
        <v>2</v>
      </c>
      <c r="O2907">
        <f>IFERROR(ROUND(E2907/L2907,2),0)</f>
        <v>25</v>
      </c>
      <c r="P2907" s="12" t="s">
        <v>8280</v>
      </c>
      <c r="Q2907" t="s">
        <v>8321</v>
      </c>
      <c r="R2907" s="9">
        <f t="shared" si="140"/>
        <v>40736.668032407404</v>
      </c>
      <c r="S2907" s="9">
        <f t="shared" si="141"/>
        <v>40766.668032407404</v>
      </c>
      <c r="T2907">
        <f t="shared" si="142"/>
        <v>2011</v>
      </c>
    </row>
    <row r="2908" spans="1:20" ht="43.5" x14ac:dyDescent="0.35">
      <c r="A2908">
        <v>3742</v>
      </c>
      <c r="B2908" s="3" t="s">
        <v>3739</v>
      </c>
      <c r="C2908" s="3" t="s">
        <v>7852</v>
      </c>
      <c r="D2908" s="6">
        <v>5000</v>
      </c>
      <c r="E2908" s="8">
        <v>100</v>
      </c>
      <c r="F2908" t="s">
        <v>8220</v>
      </c>
      <c r="G2908" t="s">
        <v>8223</v>
      </c>
      <c r="H2908" t="s">
        <v>8245</v>
      </c>
      <c r="I2908" s="11">
        <v>1409980144</v>
      </c>
      <c r="J2908">
        <v>1407388144</v>
      </c>
      <c r="K2908" t="b">
        <v>0</v>
      </c>
      <c r="L2908">
        <v>4</v>
      </c>
      <c r="M2908" t="b">
        <v>0</v>
      </c>
      <c r="N2908">
        <f>ROUND(E2908/D2908*100,0)</f>
        <v>2</v>
      </c>
      <c r="O2908">
        <f>IFERROR(ROUND(E2908/L2908,2),0)</f>
        <v>25</v>
      </c>
      <c r="P2908" s="12" t="s">
        <v>8266</v>
      </c>
      <c r="Q2908" t="s">
        <v>8268</v>
      </c>
      <c r="R2908" s="9">
        <f t="shared" si="140"/>
        <v>41858.214629629627</v>
      </c>
      <c r="S2908" s="9">
        <f t="shared" si="141"/>
        <v>41888.214629629627</v>
      </c>
      <c r="T2908">
        <f t="shared" si="142"/>
        <v>2014</v>
      </c>
    </row>
    <row r="2909" spans="1:20" ht="43.5" x14ac:dyDescent="0.35">
      <c r="A2909">
        <v>2852</v>
      </c>
      <c r="B2909" s="3" t="s">
        <v>2852</v>
      </c>
      <c r="C2909" s="3" t="s">
        <v>6962</v>
      </c>
      <c r="D2909" s="6">
        <v>5000</v>
      </c>
      <c r="E2909" s="8">
        <v>95</v>
      </c>
      <c r="F2909" t="s">
        <v>8220</v>
      </c>
      <c r="G2909" t="s">
        <v>8223</v>
      </c>
      <c r="H2909" t="s">
        <v>8245</v>
      </c>
      <c r="I2909" s="11">
        <v>1403312703</v>
      </c>
      <c r="J2909">
        <v>1400720703</v>
      </c>
      <c r="K2909" t="b">
        <v>0</v>
      </c>
      <c r="L2909">
        <v>6</v>
      </c>
      <c r="M2909" t="b">
        <v>0</v>
      </c>
      <c r="N2909">
        <f>ROUND(E2909/D2909*100,0)</f>
        <v>2</v>
      </c>
      <c r="O2909">
        <f>IFERROR(ROUND(E2909/L2909,2),0)</f>
        <v>15.83</v>
      </c>
      <c r="P2909" s="12" t="s">
        <v>8266</v>
      </c>
      <c r="Q2909" t="s">
        <v>8268</v>
      </c>
      <c r="R2909" s="9">
        <f t="shared" si="140"/>
        <v>41781.045173611114</v>
      </c>
      <c r="S2909" s="9">
        <f t="shared" si="141"/>
        <v>41811.045173611114</v>
      </c>
      <c r="T2909">
        <f t="shared" si="142"/>
        <v>2014</v>
      </c>
    </row>
    <row r="2910" spans="1:20" ht="43.5" x14ac:dyDescent="0.35">
      <c r="A2910">
        <v>3919</v>
      </c>
      <c r="B2910" s="3" t="s">
        <v>3916</v>
      </c>
      <c r="C2910" s="3" t="s">
        <v>8027</v>
      </c>
      <c r="D2910" s="6">
        <v>5000</v>
      </c>
      <c r="E2910" s="8">
        <v>90</v>
      </c>
      <c r="F2910" t="s">
        <v>8220</v>
      </c>
      <c r="G2910" t="s">
        <v>8224</v>
      </c>
      <c r="H2910" t="s">
        <v>8246</v>
      </c>
      <c r="I2910" s="11">
        <v>1453075200</v>
      </c>
      <c r="J2910">
        <v>1450628773</v>
      </c>
      <c r="K2910" t="b">
        <v>0</v>
      </c>
      <c r="L2910">
        <v>3</v>
      </c>
      <c r="M2910" t="b">
        <v>0</v>
      </c>
      <c r="N2910">
        <f>ROUND(E2910/D2910*100,0)</f>
        <v>2</v>
      </c>
      <c r="O2910">
        <f>IFERROR(ROUND(E2910/L2910,2),0)</f>
        <v>30</v>
      </c>
      <c r="P2910" s="12" t="s">
        <v>8266</v>
      </c>
      <c r="Q2910" t="s">
        <v>8268</v>
      </c>
      <c r="R2910" s="9">
        <f t="shared" si="140"/>
        <v>42358.684872685189</v>
      </c>
      <c r="S2910" s="9">
        <f t="shared" si="141"/>
        <v>42387</v>
      </c>
      <c r="T2910">
        <f t="shared" si="142"/>
        <v>2015</v>
      </c>
    </row>
    <row r="2911" spans="1:20" ht="43.5" x14ac:dyDescent="0.35">
      <c r="A2911">
        <v>878</v>
      </c>
      <c r="B2911" s="3" t="s">
        <v>879</v>
      </c>
      <c r="C2911" s="3" t="s">
        <v>4988</v>
      </c>
      <c r="D2911" s="6">
        <v>5000</v>
      </c>
      <c r="E2911" s="8">
        <v>65</v>
      </c>
      <c r="F2911" t="s">
        <v>8220</v>
      </c>
      <c r="G2911" t="s">
        <v>8223</v>
      </c>
      <c r="H2911" t="s">
        <v>8245</v>
      </c>
      <c r="I2911" s="11">
        <v>1293082524</v>
      </c>
      <c r="J2911">
        <v>1290490524</v>
      </c>
      <c r="K2911" t="b">
        <v>0</v>
      </c>
      <c r="L2911">
        <v>2</v>
      </c>
      <c r="M2911" t="b">
        <v>0</v>
      </c>
      <c r="N2911">
        <f>ROUND(E2911/D2911*100,0)</f>
        <v>1</v>
      </c>
      <c r="O2911">
        <f>IFERROR(ROUND(E2911/L2911,2),0)</f>
        <v>32.5</v>
      </c>
      <c r="P2911" s="12" t="s">
        <v>8293</v>
      </c>
      <c r="Q2911" t="s">
        <v>8315</v>
      </c>
      <c r="R2911" s="9">
        <f t="shared" si="140"/>
        <v>40505.232916666668</v>
      </c>
      <c r="S2911" s="9">
        <f t="shared" si="141"/>
        <v>40535.232916666668</v>
      </c>
      <c r="T2911">
        <f t="shared" si="142"/>
        <v>2010</v>
      </c>
    </row>
    <row r="2912" spans="1:20" ht="29" x14ac:dyDescent="0.35">
      <c r="A2912">
        <v>997</v>
      </c>
      <c r="B2912" s="3" t="s">
        <v>998</v>
      </c>
      <c r="C2912" s="3" t="s">
        <v>5107</v>
      </c>
      <c r="D2912" s="6">
        <v>5000</v>
      </c>
      <c r="E2912" s="8">
        <v>65</v>
      </c>
      <c r="F2912" t="s">
        <v>8220</v>
      </c>
      <c r="G2912" t="s">
        <v>8223</v>
      </c>
      <c r="H2912" t="s">
        <v>8245</v>
      </c>
      <c r="I2912" s="11">
        <v>1417145297</v>
      </c>
      <c r="J2912">
        <v>1414549697</v>
      </c>
      <c r="K2912" t="b">
        <v>0</v>
      </c>
      <c r="L2912">
        <v>8</v>
      </c>
      <c r="M2912" t="b">
        <v>0</v>
      </c>
      <c r="N2912">
        <f>ROUND(E2912/D2912*100,0)</f>
        <v>1</v>
      </c>
      <c r="O2912">
        <f>IFERROR(ROUND(E2912/L2912,2),0)</f>
        <v>8.1300000000000008</v>
      </c>
      <c r="P2912" s="12" t="s">
        <v>8277</v>
      </c>
      <c r="Q2912" t="s">
        <v>8279</v>
      </c>
      <c r="R2912" s="9">
        <f t="shared" si="140"/>
        <v>41941.10297453704</v>
      </c>
      <c r="S2912" s="9">
        <f t="shared" si="141"/>
        <v>41971.144641203704</v>
      </c>
      <c r="T2912">
        <f t="shared" si="142"/>
        <v>2014</v>
      </c>
    </row>
    <row r="2913" spans="1:20" ht="58" x14ac:dyDescent="0.35">
      <c r="A2913">
        <v>3864</v>
      </c>
      <c r="B2913" s="3" t="s">
        <v>3861</v>
      </c>
      <c r="C2913" s="3" t="s">
        <v>7973</v>
      </c>
      <c r="D2913" s="6">
        <v>5000</v>
      </c>
      <c r="E2913" s="8">
        <v>60</v>
      </c>
      <c r="F2913" t="s">
        <v>8220</v>
      </c>
      <c r="G2913" t="s">
        <v>8223</v>
      </c>
      <c r="H2913" t="s">
        <v>8245</v>
      </c>
      <c r="I2913" s="11">
        <v>1447799054</v>
      </c>
      <c r="J2913">
        <v>1445203454</v>
      </c>
      <c r="K2913" t="b">
        <v>0</v>
      </c>
      <c r="L2913">
        <v>3</v>
      </c>
      <c r="M2913" t="b">
        <v>0</v>
      </c>
      <c r="N2913">
        <f>ROUND(E2913/D2913*100,0)</f>
        <v>1</v>
      </c>
      <c r="O2913">
        <f>IFERROR(ROUND(E2913/L2913,2),0)</f>
        <v>20</v>
      </c>
      <c r="P2913" s="12" t="s">
        <v>8266</v>
      </c>
      <c r="Q2913" t="s">
        <v>8268</v>
      </c>
      <c r="R2913" s="9">
        <f t="shared" si="140"/>
        <v>42295.891828703709</v>
      </c>
      <c r="S2913" s="9">
        <f t="shared" si="141"/>
        <v>42325.933495370366</v>
      </c>
      <c r="T2913">
        <f t="shared" si="142"/>
        <v>2015</v>
      </c>
    </row>
    <row r="2914" spans="1:20" ht="43.5" x14ac:dyDescent="0.3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 s="11">
        <v>1482953115</v>
      </c>
      <c r="J2914">
        <v>1480361115</v>
      </c>
      <c r="K2914" t="b">
        <v>0</v>
      </c>
      <c r="L2914">
        <v>1</v>
      </c>
      <c r="M2914" t="b">
        <v>0</v>
      </c>
      <c r="N2914">
        <f>ROUND(E2914/D2914*100,0)</f>
        <v>0</v>
      </c>
      <c r="O2914">
        <f>IFERROR(ROUND(E2914/L2914,2),0)</f>
        <v>250</v>
      </c>
      <c r="P2914" s="12" t="s">
        <v>8277</v>
      </c>
      <c r="Q2914" t="s">
        <v>8279</v>
      </c>
      <c r="R2914" s="9">
        <f t="shared" si="140"/>
        <v>42702.809201388889</v>
      </c>
      <c r="S2914" s="9">
        <f t="shared" si="141"/>
        <v>42732.809201388889</v>
      </c>
      <c r="T2914">
        <f t="shared" si="142"/>
        <v>2016</v>
      </c>
    </row>
    <row r="2915" spans="1:20" ht="43.5" x14ac:dyDescent="0.35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 s="11">
        <v>1472317209</v>
      </c>
      <c r="J2915">
        <v>1469725209</v>
      </c>
      <c r="K2915" t="b">
        <v>0</v>
      </c>
      <c r="L2915">
        <v>1</v>
      </c>
      <c r="M2915" t="b">
        <v>0</v>
      </c>
      <c r="N2915">
        <f>ROUND(E2915/D2915*100,0)</f>
        <v>0</v>
      </c>
      <c r="O2915">
        <f>IFERROR(ROUND(E2915/L2915,2),0)</f>
        <v>250</v>
      </c>
      <c r="P2915" s="12" t="s">
        <v>8311</v>
      </c>
      <c r="Q2915" t="s">
        <v>8312</v>
      </c>
      <c r="R2915" s="9">
        <f t="shared" si="140"/>
        <v>42579.708437499998</v>
      </c>
      <c r="S2915" s="9">
        <f t="shared" si="141"/>
        <v>42609.708437499998</v>
      </c>
      <c r="T2915">
        <f t="shared" si="142"/>
        <v>2016</v>
      </c>
    </row>
    <row r="2916" spans="1:20" ht="43.5" x14ac:dyDescent="0.35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 s="11">
        <v>1463645521</v>
      </c>
      <c r="J2916">
        <v>1458461521</v>
      </c>
      <c r="K2916" t="b">
        <v>0</v>
      </c>
      <c r="L2916">
        <v>4</v>
      </c>
      <c r="M2916" t="b">
        <v>0</v>
      </c>
      <c r="N2916">
        <f>ROUND(E2916/D2916*100,0)</f>
        <v>0</v>
      </c>
      <c r="O2916">
        <f>IFERROR(ROUND(E2916/L2916,2),0)</f>
        <v>62.5</v>
      </c>
      <c r="P2916" s="12" t="s">
        <v>8288</v>
      </c>
      <c r="Q2916" t="s">
        <v>8310</v>
      </c>
      <c r="R2916" s="9">
        <f t="shared" si="140"/>
        <v>42449.341678240744</v>
      </c>
      <c r="S2916" s="9">
        <f t="shared" si="141"/>
        <v>42509.341678240744</v>
      </c>
      <c r="T2916">
        <f t="shared" si="142"/>
        <v>2016</v>
      </c>
    </row>
    <row r="2917" spans="1:20" ht="43.5" x14ac:dyDescent="0.35">
      <c r="A2917">
        <v>2748</v>
      </c>
      <c r="B2917" s="3" t="s">
        <v>2748</v>
      </c>
      <c r="C2917" s="3" t="s">
        <v>6858</v>
      </c>
      <c r="D2917" s="6">
        <v>5000</v>
      </c>
      <c r="E2917" s="8">
        <v>53</v>
      </c>
      <c r="F2917" t="s">
        <v>8220</v>
      </c>
      <c r="G2917" t="s">
        <v>8223</v>
      </c>
      <c r="H2917" t="s">
        <v>8245</v>
      </c>
      <c r="I2917" s="11">
        <v>1472835802</v>
      </c>
      <c r="J2917">
        <v>1470243802</v>
      </c>
      <c r="K2917" t="b">
        <v>0</v>
      </c>
      <c r="L2917">
        <v>4</v>
      </c>
      <c r="M2917" t="b">
        <v>0</v>
      </c>
      <c r="N2917">
        <f>ROUND(E2917/D2917*100,0)</f>
        <v>1</v>
      </c>
      <c r="O2917">
        <f>IFERROR(ROUND(E2917/L2917,2),0)</f>
        <v>13.25</v>
      </c>
      <c r="P2917" s="12" t="s">
        <v>8280</v>
      </c>
      <c r="Q2917" t="s">
        <v>8321</v>
      </c>
      <c r="R2917" s="9">
        <f t="shared" si="140"/>
        <v>42585.7106712963</v>
      </c>
      <c r="S2917" s="9">
        <f t="shared" si="141"/>
        <v>42615.7106712963</v>
      </c>
      <c r="T2917">
        <f t="shared" si="142"/>
        <v>2016</v>
      </c>
    </row>
    <row r="2918" spans="1:20" ht="43.5" x14ac:dyDescent="0.35">
      <c r="A2918">
        <v>470</v>
      </c>
      <c r="B2918" s="3" t="s">
        <v>471</v>
      </c>
      <c r="C2918" s="3" t="s">
        <v>4580</v>
      </c>
      <c r="D2918" s="6">
        <v>5000</v>
      </c>
      <c r="E2918" s="8">
        <v>51</v>
      </c>
      <c r="F2918" t="s">
        <v>8220</v>
      </c>
      <c r="G2918" t="s">
        <v>8223</v>
      </c>
      <c r="H2918" t="s">
        <v>8245</v>
      </c>
      <c r="I2918" s="11">
        <v>1389844800</v>
      </c>
      <c r="J2918">
        <v>1385524889</v>
      </c>
      <c r="K2918" t="b">
        <v>0</v>
      </c>
      <c r="L2918">
        <v>2</v>
      </c>
      <c r="M2918" t="b">
        <v>0</v>
      </c>
      <c r="N2918">
        <f>ROUND(E2918/D2918*100,0)</f>
        <v>1</v>
      </c>
      <c r="O2918">
        <f>IFERROR(ROUND(E2918/L2918,2),0)</f>
        <v>25.5</v>
      </c>
      <c r="P2918" s="12" t="s">
        <v>8290</v>
      </c>
      <c r="Q2918" t="s">
        <v>8304</v>
      </c>
      <c r="R2918" s="9">
        <f t="shared" si="140"/>
        <v>41605.167696759258</v>
      </c>
      <c r="S2918" s="9">
        <f t="shared" si="141"/>
        <v>41655.166666666664</v>
      </c>
      <c r="T2918">
        <f t="shared" si="142"/>
        <v>2013</v>
      </c>
    </row>
    <row r="2919" spans="1:20" ht="43.5" x14ac:dyDescent="0.3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 s="11">
        <v>1433113200</v>
      </c>
      <c r="J2919">
        <v>1431951611</v>
      </c>
      <c r="K2919" t="b">
        <v>0</v>
      </c>
      <c r="L2919">
        <v>12</v>
      </c>
      <c r="M2919" t="b">
        <v>1</v>
      </c>
      <c r="N2919">
        <f>ROUND(E2919/D2919*100,0)</f>
        <v>110</v>
      </c>
      <c r="O2919">
        <f>IFERROR(ROUND(E2919/L2919,2),0)</f>
        <v>20.079999999999998</v>
      </c>
      <c r="P2919" s="12" t="s">
        <v>8266</v>
      </c>
      <c r="Q2919" t="s">
        <v>8268</v>
      </c>
      <c r="R2919" s="9">
        <f t="shared" si="140"/>
        <v>42142.514016203699</v>
      </c>
      <c r="S2919" s="9">
        <f t="shared" si="141"/>
        <v>42155.958333333328</v>
      </c>
      <c r="T2919">
        <f t="shared" si="142"/>
        <v>2015</v>
      </c>
    </row>
    <row r="2920" spans="1:20" ht="43.5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1">
        <v>1373665860</v>
      </c>
      <c r="J2920">
        <v>1368579457</v>
      </c>
      <c r="K2920" t="b">
        <v>0</v>
      </c>
      <c r="L2920">
        <v>8</v>
      </c>
      <c r="M2920" t="b">
        <v>0</v>
      </c>
      <c r="N2920">
        <f>ROUND(E2920/D2920*100,0)</f>
        <v>3</v>
      </c>
      <c r="O2920">
        <f>IFERROR(ROUND(E2920/L2920,2),0)</f>
        <v>30.13</v>
      </c>
      <c r="P2920" s="12" t="s">
        <v>8293</v>
      </c>
      <c r="Q2920" t="s">
        <v>8319</v>
      </c>
      <c r="R2920" s="9">
        <f t="shared" si="140"/>
        <v>41409.040011574078</v>
      </c>
      <c r="S2920" s="9">
        <f t="shared" si="141"/>
        <v>41467.910416666666</v>
      </c>
      <c r="T2920">
        <f t="shared" si="142"/>
        <v>2013</v>
      </c>
    </row>
    <row r="2921" spans="1:20" ht="43.5" x14ac:dyDescent="0.35">
      <c r="A2921">
        <v>1703</v>
      </c>
      <c r="B2921" s="3" t="s">
        <v>1704</v>
      </c>
      <c r="C2921" s="3" t="s">
        <v>5813</v>
      </c>
      <c r="D2921" s="6">
        <v>5000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1441003537</v>
      </c>
      <c r="J2921">
        <v>1435819537</v>
      </c>
      <c r="K2921" t="b">
        <v>0</v>
      </c>
      <c r="L2921">
        <v>2</v>
      </c>
      <c r="M2921" t="b">
        <v>0</v>
      </c>
      <c r="N2921">
        <f>ROUND(E2921/D2921*100,0)</f>
        <v>1</v>
      </c>
      <c r="O2921">
        <f>IFERROR(ROUND(E2921/L2921,2),0)</f>
        <v>25.5</v>
      </c>
      <c r="P2921" s="12" t="s">
        <v>8293</v>
      </c>
      <c r="Q2921" t="s">
        <v>8296</v>
      </c>
      <c r="R2921" s="9">
        <f t="shared" si="140"/>
        <v>42187.281678240746</v>
      </c>
      <c r="S2921" s="9">
        <f t="shared" si="141"/>
        <v>42247.281678240746</v>
      </c>
      <c r="T2921">
        <f t="shared" si="142"/>
        <v>2015</v>
      </c>
    </row>
    <row r="2922" spans="1:20" ht="43.5" x14ac:dyDescent="0.35">
      <c r="A2922">
        <v>1989</v>
      </c>
      <c r="B2922" s="3" t="s">
        <v>1990</v>
      </c>
      <c r="C2922" s="3" t="s">
        <v>6099</v>
      </c>
      <c r="D2922" s="6">
        <v>5000</v>
      </c>
      <c r="E2922" s="8">
        <v>50</v>
      </c>
      <c r="F2922" t="s">
        <v>8220</v>
      </c>
      <c r="G2922" t="s">
        <v>8223</v>
      </c>
      <c r="H2922" t="s">
        <v>8245</v>
      </c>
      <c r="I2922" s="11">
        <v>1481473208</v>
      </c>
      <c r="J2922">
        <v>1478881208</v>
      </c>
      <c r="K2922" t="b">
        <v>0</v>
      </c>
      <c r="L2922">
        <v>1</v>
      </c>
      <c r="M2922" t="b">
        <v>0</v>
      </c>
      <c r="N2922">
        <f>ROUND(E2922/D2922*100,0)</f>
        <v>1</v>
      </c>
      <c r="O2922">
        <f>IFERROR(ROUND(E2922/L2922,2),0)</f>
        <v>50</v>
      </c>
      <c r="P2922" s="12" t="s">
        <v>8282</v>
      </c>
      <c r="Q2922" t="s">
        <v>8318</v>
      </c>
      <c r="R2922" s="9">
        <f t="shared" si="140"/>
        <v>42685.680648148147</v>
      </c>
      <c r="S2922" s="9">
        <f t="shared" si="141"/>
        <v>42715.680648148147</v>
      </c>
      <c r="T2922">
        <f t="shared" si="142"/>
        <v>2016</v>
      </c>
    </row>
    <row r="2923" spans="1:20" ht="29" x14ac:dyDescent="0.3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 s="11">
        <v>1448489095</v>
      </c>
      <c r="J2923">
        <v>1445893495</v>
      </c>
      <c r="K2923" t="b">
        <v>0</v>
      </c>
      <c r="L2923">
        <v>6</v>
      </c>
      <c r="M2923" t="b">
        <v>0</v>
      </c>
      <c r="N2923">
        <f>ROUND(E2923/D2923*100,0)</f>
        <v>3</v>
      </c>
      <c r="O2923">
        <f>IFERROR(ROUND(E2923/L2923,2),0)</f>
        <v>40</v>
      </c>
      <c r="P2923" s="12" t="s">
        <v>8277</v>
      </c>
      <c r="Q2923" t="s">
        <v>8279</v>
      </c>
      <c r="R2923" s="9">
        <f t="shared" si="140"/>
        <v>42303.878414351857</v>
      </c>
      <c r="S2923" s="9">
        <f t="shared" si="141"/>
        <v>42333.920081018514</v>
      </c>
      <c r="T2923">
        <f t="shared" si="142"/>
        <v>2015</v>
      </c>
    </row>
    <row r="2924" spans="1:20" ht="58" x14ac:dyDescent="0.35">
      <c r="A2924">
        <v>3794</v>
      </c>
      <c r="B2924" s="3" t="s">
        <v>3791</v>
      </c>
      <c r="C2924" s="3" t="s">
        <v>7904</v>
      </c>
      <c r="D2924" s="6">
        <v>5000</v>
      </c>
      <c r="E2924" s="8">
        <v>50</v>
      </c>
      <c r="F2924" t="s">
        <v>8220</v>
      </c>
      <c r="G2924" t="s">
        <v>8224</v>
      </c>
      <c r="H2924" t="s">
        <v>8246</v>
      </c>
      <c r="I2924" s="11">
        <v>1433685354</v>
      </c>
      <c r="J2924">
        <v>1431093354</v>
      </c>
      <c r="K2924" t="b">
        <v>0</v>
      </c>
      <c r="L2924">
        <v>1</v>
      </c>
      <c r="M2924" t="b">
        <v>0</v>
      </c>
      <c r="N2924">
        <f>ROUND(E2924/D2924*100,0)</f>
        <v>1</v>
      </c>
      <c r="O2924">
        <f>IFERROR(ROUND(E2924/L2924,2),0)</f>
        <v>50</v>
      </c>
      <c r="P2924" s="12" t="s">
        <v>8266</v>
      </c>
      <c r="Q2924" t="s">
        <v>8269</v>
      </c>
      <c r="R2924" s="9">
        <f t="shared" si="140"/>
        <v>42132.58048611111</v>
      </c>
      <c r="S2924" s="9">
        <f t="shared" si="141"/>
        <v>42162.58048611111</v>
      </c>
      <c r="T2924">
        <f t="shared" si="142"/>
        <v>2015</v>
      </c>
    </row>
    <row r="2925" spans="1:20" ht="43.5" x14ac:dyDescent="0.35">
      <c r="A2925">
        <v>2866</v>
      </c>
      <c r="B2925" s="3" t="s">
        <v>2866</v>
      </c>
      <c r="C2925" s="3" t="s">
        <v>6976</v>
      </c>
      <c r="D2925" s="6">
        <v>5000</v>
      </c>
      <c r="E2925" s="8">
        <v>45</v>
      </c>
      <c r="F2925" t="s">
        <v>8220</v>
      </c>
      <c r="G2925" t="s">
        <v>8223</v>
      </c>
      <c r="H2925" t="s">
        <v>8245</v>
      </c>
      <c r="I2925" s="11">
        <v>1476482400</v>
      </c>
      <c r="J2925">
        <v>1473893721</v>
      </c>
      <c r="K2925" t="b">
        <v>0</v>
      </c>
      <c r="L2925">
        <v>2</v>
      </c>
      <c r="M2925" t="b">
        <v>0</v>
      </c>
      <c r="N2925">
        <f>ROUND(E2925/D2925*100,0)</f>
        <v>1</v>
      </c>
      <c r="O2925">
        <f>IFERROR(ROUND(E2925/L2925,2),0)</f>
        <v>22.5</v>
      </c>
      <c r="P2925" s="12" t="s">
        <v>8266</v>
      </c>
      <c r="Q2925" t="s">
        <v>8268</v>
      </c>
      <c r="R2925" s="9">
        <f t="shared" si="140"/>
        <v>42627.955104166671</v>
      </c>
      <c r="S2925" s="9">
        <f t="shared" si="141"/>
        <v>42657.916666666672</v>
      </c>
      <c r="T2925">
        <f t="shared" si="142"/>
        <v>2016</v>
      </c>
    </row>
    <row r="2926" spans="1:20" ht="43.5" x14ac:dyDescent="0.35">
      <c r="A2926">
        <v>2693</v>
      </c>
      <c r="B2926" s="3" t="s">
        <v>2693</v>
      </c>
      <c r="C2926" s="3" t="s">
        <v>6803</v>
      </c>
      <c r="D2926" s="6">
        <v>5000</v>
      </c>
      <c r="E2926" s="8">
        <v>40</v>
      </c>
      <c r="F2926" t="s">
        <v>8220</v>
      </c>
      <c r="G2926" t="s">
        <v>8223</v>
      </c>
      <c r="H2926" t="s">
        <v>8245</v>
      </c>
      <c r="I2926" s="11">
        <v>1407899966</v>
      </c>
      <c r="J2926">
        <v>1405307966</v>
      </c>
      <c r="K2926" t="b">
        <v>0</v>
      </c>
      <c r="L2926">
        <v>3</v>
      </c>
      <c r="M2926" t="b">
        <v>0</v>
      </c>
      <c r="N2926">
        <f>ROUND(E2926/D2926*100,0)</f>
        <v>1</v>
      </c>
      <c r="O2926">
        <f>IFERROR(ROUND(E2926/L2926,2),0)</f>
        <v>13.33</v>
      </c>
      <c r="P2926" s="12" t="s">
        <v>8288</v>
      </c>
      <c r="Q2926" t="s">
        <v>8310</v>
      </c>
      <c r="R2926" s="9">
        <f t="shared" si="140"/>
        <v>41834.138495370367</v>
      </c>
      <c r="S2926" s="9">
        <f t="shared" si="141"/>
        <v>41864.138495370367</v>
      </c>
      <c r="T2926">
        <f t="shared" si="142"/>
        <v>2014</v>
      </c>
    </row>
    <row r="2927" spans="1:20" ht="43.5" x14ac:dyDescent="0.35">
      <c r="A2927">
        <v>2903</v>
      </c>
      <c r="B2927" s="3" t="s">
        <v>2903</v>
      </c>
      <c r="C2927" s="3" t="s">
        <v>7013</v>
      </c>
      <c r="D2927" s="6">
        <v>5000</v>
      </c>
      <c r="E2927" s="8">
        <v>39</v>
      </c>
      <c r="F2927" t="s">
        <v>8220</v>
      </c>
      <c r="G2927" t="s">
        <v>8223</v>
      </c>
      <c r="H2927" t="s">
        <v>8245</v>
      </c>
      <c r="I2927" s="11">
        <v>1441771218</v>
      </c>
      <c r="J2927">
        <v>1436587218</v>
      </c>
      <c r="K2927" t="b">
        <v>0</v>
      </c>
      <c r="L2927">
        <v>4</v>
      </c>
      <c r="M2927" t="b">
        <v>0</v>
      </c>
      <c r="N2927">
        <f>ROUND(E2927/D2927*100,0)</f>
        <v>1</v>
      </c>
      <c r="O2927">
        <f>IFERROR(ROUND(E2927/L2927,2),0)</f>
        <v>9.75</v>
      </c>
      <c r="P2927" s="12" t="s">
        <v>8266</v>
      </c>
      <c r="Q2927" t="s">
        <v>8268</v>
      </c>
      <c r="R2927" s="9">
        <f t="shared" si="140"/>
        <v>42196.166874999995</v>
      </c>
      <c r="S2927" s="9">
        <f t="shared" si="141"/>
        <v>42256.166874999995</v>
      </c>
      <c r="T2927">
        <f t="shared" si="142"/>
        <v>2015</v>
      </c>
    </row>
    <row r="2928" spans="1:20" ht="43.5" x14ac:dyDescent="0.3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 s="11">
        <v>1482321030</v>
      </c>
      <c r="J2928">
        <v>1477133430</v>
      </c>
      <c r="K2928" t="b">
        <v>0</v>
      </c>
      <c r="L2928">
        <v>9</v>
      </c>
      <c r="M2928" t="b">
        <v>1</v>
      </c>
      <c r="N2928">
        <f>ROUND(E2928/D2928*100,0)</f>
        <v>104</v>
      </c>
      <c r="O2928">
        <f>IFERROR(ROUND(E2928/L2928,2),0)</f>
        <v>26</v>
      </c>
      <c r="P2928" s="12" t="s">
        <v>8266</v>
      </c>
      <c r="Q2928" t="s">
        <v>8268</v>
      </c>
      <c r="R2928" s="9">
        <f t="shared" si="140"/>
        <v>42665.451736111107</v>
      </c>
      <c r="S2928" s="9">
        <f t="shared" si="141"/>
        <v>42725.493402777778</v>
      </c>
      <c r="T2928">
        <f t="shared" si="142"/>
        <v>2016</v>
      </c>
    </row>
    <row r="2929" spans="1:20" ht="29" x14ac:dyDescent="0.35">
      <c r="A2929">
        <v>2761</v>
      </c>
      <c r="B2929" s="3" t="s">
        <v>2761</v>
      </c>
      <c r="C2929" s="3" t="s">
        <v>6871</v>
      </c>
      <c r="D2929" s="6">
        <v>5000</v>
      </c>
      <c r="E2929" s="8">
        <v>36</v>
      </c>
      <c r="F2929" t="s">
        <v>8220</v>
      </c>
      <c r="G2929" t="s">
        <v>8223</v>
      </c>
      <c r="H2929" t="s">
        <v>8245</v>
      </c>
      <c r="I2929" s="11">
        <v>1357176693</v>
      </c>
      <c r="J2929">
        <v>1354584693</v>
      </c>
      <c r="K2929" t="b">
        <v>0</v>
      </c>
      <c r="L2929">
        <v>4</v>
      </c>
      <c r="M2929" t="b">
        <v>0</v>
      </c>
      <c r="N2929">
        <f>ROUND(E2929/D2929*100,0)</f>
        <v>1</v>
      </c>
      <c r="O2929">
        <f>IFERROR(ROUND(E2929/L2929,2),0)</f>
        <v>9</v>
      </c>
      <c r="P2929" s="12" t="s">
        <v>8280</v>
      </c>
      <c r="Q2929" t="s">
        <v>8321</v>
      </c>
      <c r="R2929" s="9">
        <f t="shared" si="140"/>
        <v>41247.063576388886</v>
      </c>
      <c r="S2929" s="9">
        <f t="shared" si="141"/>
        <v>41277.063576388886</v>
      </c>
      <c r="T2929">
        <f t="shared" si="142"/>
        <v>2012</v>
      </c>
    </row>
    <row r="2930" spans="1:20" ht="43.5" x14ac:dyDescent="0.3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 s="11">
        <v>1418368260</v>
      </c>
      <c r="J2930">
        <v>1417654672</v>
      </c>
      <c r="K2930" t="b">
        <v>0</v>
      </c>
      <c r="L2930">
        <v>8</v>
      </c>
      <c r="M2930" t="b">
        <v>0</v>
      </c>
      <c r="N2930">
        <f>ROUND(E2930/D2930*100,0)</f>
        <v>6</v>
      </c>
      <c r="O2930">
        <f>IFERROR(ROUND(E2930/L2930,2),0)</f>
        <v>29.25</v>
      </c>
      <c r="P2930" s="12" t="s">
        <v>8277</v>
      </c>
      <c r="Q2930" t="s">
        <v>8279</v>
      </c>
      <c r="R2930" s="9">
        <f t="shared" si="140"/>
        <v>41977.040185185186</v>
      </c>
      <c r="S2930" s="9">
        <f t="shared" si="141"/>
        <v>41985.299305555556</v>
      </c>
      <c r="T2930">
        <f t="shared" si="142"/>
        <v>2014</v>
      </c>
    </row>
    <row r="2931" spans="1:20" ht="43.5" x14ac:dyDescent="0.35">
      <c r="A2931">
        <v>550</v>
      </c>
      <c r="B2931" s="3" t="s">
        <v>551</v>
      </c>
      <c r="C2931" s="3" t="s">
        <v>4660</v>
      </c>
      <c r="D2931" s="6">
        <v>5000</v>
      </c>
      <c r="E2931" s="8">
        <v>35</v>
      </c>
      <c r="F2931" t="s">
        <v>8220</v>
      </c>
      <c r="G2931" t="s">
        <v>8228</v>
      </c>
      <c r="H2931" t="s">
        <v>8250</v>
      </c>
      <c r="I2931" s="11">
        <v>1485838800</v>
      </c>
      <c r="J2931">
        <v>1484756245</v>
      </c>
      <c r="K2931" t="b">
        <v>0</v>
      </c>
      <c r="L2931">
        <v>4</v>
      </c>
      <c r="M2931" t="b">
        <v>0</v>
      </c>
      <c r="N2931">
        <f>ROUND(E2931/D2931*100,0)</f>
        <v>1</v>
      </c>
      <c r="O2931">
        <f>IFERROR(ROUND(E2931/L2931,2),0)</f>
        <v>8.75</v>
      </c>
      <c r="P2931" s="12" t="s">
        <v>8277</v>
      </c>
      <c r="Q2931" t="s">
        <v>8307</v>
      </c>
      <c r="R2931" s="9">
        <f t="shared" si="140"/>
        <v>42753.678761574076</v>
      </c>
      <c r="S2931" s="9">
        <f t="shared" si="141"/>
        <v>42766.208333333328</v>
      </c>
      <c r="T2931">
        <f t="shared" si="142"/>
        <v>2017</v>
      </c>
    </row>
    <row r="2932" spans="1:20" ht="29" x14ac:dyDescent="0.35">
      <c r="A2932">
        <v>1710</v>
      </c>
      <c r="B2932" s="3" t="s">
        <v>1711</v>
      </c>
      <c r="C2932" s="3" t="s">
        <v>5820</v>
      </c>
      <c r="D2932" s="6">
        <v>5000</v>
      </c>
      <c r="E2932" s="8">
        <v>34</v>
      </c>
      <c r="F2932" t="s">
        <v>8220</v>
      </c>
      <c r="G2932" t="s">
        <v>8235</v>
      </c>
      <c r="H2932" t="s">
        <v>8248</v>
      </c>
      <c r="I2932" s="11">
        <v>1453122000</v>
      </c>
      <c r="J2932">
        <v>1449151888</v>
      </c>
      <c r="K2932" t="b">
        <v>0</v>
      </c>
      <c r="L2932">
        <v>1</v>
      </c>
      <c r="M2932" t="b">
        <v>0</v>
      </c>
      <c r="N2932">
        <f>ROUND(E2932/D2932*100,0)</f>
        <v>1</v>
      </c>
      <c r="O2932">
        <f>IFERROR(ROUND(E2932/L2932,2),0)</f>
        <v>34</v>
      </c>
      <c r="P2932" s="12" t="s">
        <v>8293</v>
      </c>
      <c r="Q2932" t="s">
        <v>8296</v>
      </c>
      <c r="R2932" s="9">
        <f t="shared" si="140"/>
        <v>42341.59129629629</v>
      </c>
      <c r="S2932" s="9">
        <f t="shared" si="141"/>
        <v>42387.541666666672</v>
      </c>
      <c r="T2932">
        <f t="shared" si="142"/>
        <v>2015</v>
      </c>
    </row>
    <row r="2933" spans="1:20" ht="43.5" x14ac:dyDescent="0.3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 s="11">
        <v>1450612740</v>
      </c>
      <c r="J2933">
        <v>1448040425</v>
      </c>
      <c r="K2933" t="b">
        <v>0</v>
      </c>
      <c r="L2933">
        <v>17</v>
      </c>
      <c r="M2933" t="b">
        <v>1</v>
      </c>
      <c r="N2933">
        <f>ROUND(E2933/D2933*100,0)</f>
        <v>153</v>
      </c>
      <c r="O2933">
        <f>IFERROR(ROUND(E2933/L2933,2),0)</f>
        <v>13.53</v>
      </c>
      <c r="P2933" s="12" t="s">
        <v>8266</v>
      </c>
      <c r="Q2933" t="s">
        <v>8268</v>
      </c>
      <c r="R2933" s="9">
        <f t="shared" si="140"/>
        <v>42328.727141203708</v>
      </c>
      <c r="S2933" s="9">
        <f t="shared" si="141"/>
        <v>42358.499305555553</v>
      </c>
      <c r="T2933">
        <f t="shared" si="142"/>
        <v>2015</v>
      </c>
    </row>
    <row r="2934" spans="1:20" ht="58" x14ac:dyDescent="0.35">
      <c r="A2934">
        <v>917</v>
      </c>
      <c r="B2934" s="3" t="s">
        <v>918</v>
      </c>
      <c r="C2934" s="3" t="s">
        <v>5027</v>
      </c>
      <c r="D2934" s="6">
        <v>5000</v>
      </c>
      <c r="E2934" s="8">
        <v>30</v>
      </c>
      <c r="F2934" t="s">
        <v>8220</v>
      </c>
      <c r="G2934" t="s">
        <v>8223</v>
      </c>
      <c r="H2934" t="s">
        <v>8245</v>
      </c>
      <c r="I2934" s="11">
        <v>1405305000</v>
      </c>
      <c r="J2934">
        <v>1402612730</v>
      </c>
      <c r="K2934" t="b">
        <v>0</v>
      </c>
      <c r="L2934">
        <v>1</v>
      </c>
      <c r="M2934" t="b">
        <v>0</v>
      </c>
      <c r="N2934">
        <f>ROUND(E2934/D2934*100,0)</f>
        <v>1</v>
      </c>
      <c r="O2934">
        <f>IFERROR(ROUND(E2934/L2934,2),0)</f>
        <v>30</v>
      </c>
      <c r="P2934" s="12" t="s">
        <v>8293</v>
      </c>
      <c r="Q2934" t="s">
        <v>8315</v>
      </c>
      <c r="R2934" s="9">
        <f t="shared" si="140"/>
        <v>41802.94363425926</v>
      </c>
      <c r="S2934" s="9">
        <f t="shared" si="141"/>
        <v>41834.104166666664</v>
      </c>
      <c r="T2934">
        <f t="shared" si="142"/>
        <v>2014</v>
      </c>
    </row>
    <row r="2935" spans="1:20" ht="43.5" x14ac:dyDescent="0.35">
      <c r="A2935">
        <v>2506</v>
      </c>
      <c r="B2935" s="3" t="s">
        <v>2506</v>
      </c>
      <c r="C2935" s="3" t="s">
        <v>6616</v>
      </c>
      <c r="D2935" s="6">
        <v>5000</v>
      </c>
      <c r="E2935" s="8">
        <v>30</v>
      </c>
      <c r="F2935" t="s">
        <v>8220</v>
      </c>
      <c r="G2935" t="s">
        <v>8224</v>
      </c>
      <c r="H2935" t="s">
        <v>8246</v>
      </c>
      <c r="I2935" s="11">
        <v>1443906000</v>
      </c>
      <c r="J2935">
        <v>1441955269</v>
      </c>
      <c r="K2935" t="b">
        <v>0</v>
      </c>
      <c r="L2935">
        <v>2</v>
      </c>
      <c r="M2935" t="b">
        <v>0</v>
      </c>
      <c r="N2935">
        <f>ROUND(E2935/D2935*100,0)</f>
        <v>1</v>
      </c>
      <c r="O2935">
        <f>IFERROR(ROUND(E2935/L2935,2),0)</f>
        <v>15</v>
      </c>
      <c r="P2935" s="12" t="s">
        <v>8288</v>
      </c>
      <c r="Q2935" t="s">
        <v>8322</v>
      </c>
      <c r="R2935" s="9">
        <f t="shared" si="140"/>
        <v>42258.297094907408</v>
      </c>
      <c r="S2935" s="9">
        <f t="shared" si="141"/>
        <v>42280.875</v>
      </c>
      <c r="T2935">
        <f t="shared" si="142"/>
        <v>2015</v>
      </c>
    </row>
    <row r="2936" spans="1:20" ht="43.5" x14ac:dyDescent="0.3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 s="11">
        <v>1464371211</v>
      </c>
      <c r="J2936">
        <v>1463161611</v>
      </c>
      <c r="K2936" t="b">
        <v>0</v>
      </c>
      <c r="L2936">
        <v>3</v>
      </c>
      <c r="M2936" t="b">
        <v>1</v>
      </c>
      <c r="N2936">
        <f>ROUND(E2936/D2936*100,0)</f>
        <v>225</v>
      </c>
      <c r="O2936">
        <f>IFERROR(ROUND(E2936/L2936,2),0)</f>
        <v>75</v>
      </c>
      <c r="P2936" s="12" t="s">
        <v>8266</v>
      </c>
      <c r="Q2936" t="s">
        <v>8268</v>
      </c>
      <c r="R2936" s="9">
        <f t="shared" si="140"/>
        <v>42503.740868055553</v>
      </c>
      <c r="S2936" s="9">
        <f t="shared" si="141"/>
        <v>42517.740868055553</v>
      </c>
      <c r="T2936">
        <f t="shared" si="142"/>
        <v>2016</v>
      </c>
    </row>
    <row r="2937" spans="1:20" ht="58" x14ac:dyDescent="0.35">
      <c r="A2937">
        <v>1099</v>
      </c>
      <c r="B2937" s="3" t="s">
        <v>1100</v>
      </c>
      <c r="C2937" s="3" t="s">
        <v>5209</v>
      </c>
      <c r="D2937" s="6">
        <v>5000</v>
      </c>
      <c r="E2937" s="8">
        <v>25</v>
      </c>
      <c r="F2937" t="s">
        <v>8220</v>
      </c>
      <c r="G2937" t="s">
        <v>8224</v>
      </c>
      <c r="H2937" t="s">
        <v>8246</v>
      </c>
      <c r="I2937" s="11">
        <v>1431547468</v>
      </c>
      <c r="J2937">
        <v>1428955468</v>
      </c>
      <c r="K2937" t="b">
        <v>0</v>
      </c>
      <c r="L2937">
        <v>1</v>
      </c>
      <c r="M2937" t="b">
        <v>0</v>
      </c>
      <c r="N2937">
        <f>ROUND(E2937/D2937*100,0)</f>
        <v>1</v>
      </c>
      <c r="O2937">
        <f>IFERROR(ROUND(E2937/L2937,2),0)</f>
        <v>25</v>
      </c>
      <c r="P2937" s="12" t="s">
        <v>8285</v>
      </c>
      <c r="Q2937" t="s">
        <v>8300</v>
      </c>
      <c r="R2937" s="9">
        <f t="shared" si="140"/>
        <v>42107.836435185185</v>
      </c>
      <c r="S2937" s="9">
        <f t="shared" si="141"/>
        <v>42137.836435185185</v>
      </c>
      <c r="T2937">
        <f t="shared" si="142"/>
        <v>2015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>ROUND(E2938/D2938*100,0)</f>
        <v>23</v>
      </c>
      <c r="O2938">
        <f>IFERROR(ROUND(E2938/L2938,2),0)</f>
        <v>18.75</v>
      </c>
      <c r="P2938" s="12" t="s">
        <v>8266</v>
      </c>
      <c r="Q2938" t="s">
        <v>8268</v>
      </c>
      <c r="R2938" s="9">
        <f t="shared" si="140"/>
        <v>42800.720127314817</v>
      </c>
      <c r="S2938" s="9">
        <f t="shared" si="141"/>
        <v>42821.678460648152</v>
      </c>
      <c r="T2938">
        <f t="shared" si="142"/>
        <v>2017</v>
      </c>
    </row>
    <row r="2939" spans="1:20" x14ac:dyDescent="0.35">
      <c r="A2939">
        <v>2893</v>
      </c>
      <c r="B2939" s="3" t="s">
        <v>2893</v>
      </c>
      <c r="C2939" s="3" t="s">
        <v>7003</v>
      </c>
      <c r="D2939" s="6">
        <v>5000</v>
      </c>
      <c r="E2939" s="8">
        <v>25</v>
      </c>
      <c r="F2939" t="s">
        <v>8220</v>
      </c>
      <c r="G2939" t="s">
        <v>8223</v>
      </c>
      <c r="H2939" t="s">
        <v>8245</v>
      </c>
      <c r="I2939" s="11">
        <v>1420768800</v>
      </c>
      <c r="J2939">
        <v>1415644395</v>
      </c>
      <c r="K2939" t="b">
        <v>0</v>
      </c>
      <c r="L2939">
        <v>2</v>
      </c>
      <c r="M2939" t="b">
        <v>0</v>
      </c>
      <c r="N2939">
        <f>ROUND(E2939/D2939*100,0)</f>
        <v>1</v>
      </c>
      <c r="O2939">
        <f>IFERROR(ROUND(E2939/L2939,2),0)</f>
        <v>12.5</v>
      </c>
      <c r="P2939" s="12" t="s">
        <v>8266</v>
      </c>
      <c r="Q2939" t="s">
        <v>8268</v>
      </c>
      <c r="R2939" s="9">
        <f t="shared" si="140"/>
        <v>41953.773090277777</v>
      </c>
      <c r="S2939" s="9">
        <f t="shared" si="141"/>
        <v>42013.083333333328</v>
      </c>
      <c r="T2939">
        <f t="shared" si="142"/>
        <v>2014</v>
      </c>
    </row>
    <row r="2940" spans="1:20" ht="29" x14ac:dyDescent="0.35">
      <c r="A2940">
        <v>900</v>
      </c>
      <c r="B2940" s="3" t="s">
        <v>901</v>
      </c>
      <c r="C2940" s="3" t="s">
        <v>5010</v>
      </c>
      <c r="D2940" s="6">
        <v>5000</v>
      </c>
      <c r="E2940" s="8">
        <v>21</v>
      </c>
      <c r="F2940" t="s">
        <v>8220</v>
      </c>
      <c r="G2940" t="s">
        <v>8223</v>
      </c>
      <c r="H2940" t="s">
        <v>8245</v>
      </c>
      <c r="I2940" s="11">
        <v>1459365802</v>
      </c>
      <c r="J2940">
        <v>1456777402</v>
      </c>
      <c r="K2940" t="b">
        <v>0</v>
      </c>
      <c r="L2940">
        <v>2</v>
      </c>
      <c r="M2940" t="b">
        <v>0</v>
      </c>
      <c r="N2940">
        <f>ROUND(E2940/D2940*100,0)</f>
        <v>0</v>
      </c>
      <c r="O2940">
        <f>IFERROR(ROUND(E2940/L2940,2),0)</f>
        <v>10.5</v>
      </c>
      <c r="P2940" s="12" t="s">
        <v>8293</v>
      </c>
      <c r="Q2940" t="s">
        <v>8315</v>
      </c>
      <c r="R2940" s="9">
        <f t="shared" si="140"/>
        <v>42429.84956018519</v>
      </c>
      <c r="S2940" s="9">
        <f t="shared" si="141"/>
        <v>42459.807893518519</v>
      </c>
      <c r="T2940">
        <f t="shared" si="142"/>
        <v>2016</v>
      </c>
    </row>
    <row r="2941" spans="1:20" ht="58" x14ac:dyDescent="0.35">
      <c r="A2941">
        <v>3961</v>
      </c>
      <c r="B2941" s="3" t="s">
        <v>3958</v>
      </c>
      <c r="C2941" s="3" t="s">
        <v>8068</v>
      </c>
      <c r="D2941" s="6">
        <v>5000</v>
      </c>
      <c r="E2941" s="8">
        <v>21</v>
      </c>
      <c r="F2941" t="s">
        <v>8220</v>
      </c>
      <c r="G2941" t="s">
        <v>8224</v>
      </c>
      <c r="H2941" t="s">
        <v>8246</v>
      </c>
      <c r="I2941" s="11">
        <v>1399584210</v>
      </c>
      <c r="J2941">
        <v>1397683410</v>
      </c>
      <c r="K2941" t="b">
        <v>0</v>
      </c>
      <c r="L2941">
        <v>2</v>
      </c>
      <c r="M2941" t="b">
        <v>0</v>
      </c>
      <c r="N2941">
        <f>ROUND(E2941/D2941*100,0)</f>
        <v>0</v>
      </c>
      <c r="O2941">
        <f>IFERROR(ROUND(E2941/L2941,2),0)</f>
        <v>10.5</v>
      </c>
      <c r="P2941" s="12" t="s">
        <v>8266</v>
      </c>
      <c r="Q2941" t="s">
        <v>8268</v>
      </c>
      <c r="R2941" s="9">
        <f t="shared" si="140"/>
        <v>41745.891319444447</v>
      </c>
      <c r="S2941" s="9">
        <f t="shared" si="141"/>
        <v>41767.891319444447</v>
      </c>
      <c r="T2941">
        <f t="shared" si="142"/>
        <v>2014</v>
      </c>
    </row>
    <row r="2942" spans="1:20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1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>ROUND(E2942/D2942*100,0)</f>
        <v>2</v>
      </c>
      <c r="O2942">
        <f>IFERROR(ROUND(E2942/L2942,2),0)</f>
        <v>74.33</v>
      </c>
      <c r="P2942" s="12" t="s">
        <v>8280</v>
      </c>
      <c r="Q2942" t="s">
        <v>8314</v>
      </c>
      <c r="R2942" s="9">
        <f t="shared" si="140"/>
        <v>42786.000023148154</v>
      </c>
      <c r="S2942" s="9">
        <f t="shared" si="141"/>
        <v>42826.165972222225</v>
      </c>
      <c r="T2942">
        <f t="shared" si="142"/>
        <v>2017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>ROUND(E2943/D2943*100,0)</f>
        <v>0</v>
      </c>
      <c r="O2943">
        <f>IFERROR(ROUND(E2943/L2943,2),0)</f>
        <v>55</v>
      </c>
      <c r="P2943" s="12" t="s">
        <v>8277</v>
      </c>
      <c r="Q2943" t="s">
        <v>8279</v>
      </c>
      <c r="R2943" s="9">
        <f t="shared" si="140"/>
        <v>42561.829421296294</v>
      </c>
      <c r="S2943" s="9">
        <f t="shared" si="141"/>
        <v>42618.124305555553</v>
      </c>
      <c r="T2943">
        <f t="shared" si="142"/>
        <v>2016</v>
      </c>
    </row>
    <row r="2944" spans="1:20" ht="29" x14ac:dyDescent="0.35">
      <c r="A2944">
        <v>4041</v>
      </c>
      <c r="B2944" s="3" t="s">
        <v>4037</v>
      </c>
      <c r="C2944" s="3" t="s">
        <v>8145</v>
      </c>
      <c r="D2944" s="6">
        <v>5000</v>
      </c>
      <c r="E2944" s="8">
        <v>21</v>
      </c>
      <c r="F2944" t="s">
        <v>8220</v>
      </c>
      <c r="G2944" t="s">
        <v>8224</v>
      </c>
      <c r="H2944" t="s">
        <v>8246</v>
      </c>
      <c r="I2944" s="11">
        <v>1473160954</v>
      </c>
      <c r="J2944">
        <v>1467976954</v>
      </c>
      <c r="K2944" t="b">
        <v>0</v>
      </c>
      <c r="L2944">
        <v>2</v>
      </c>
      <c r="M2944" t="b">
        <v>0</v>
      </c>
      <c r="N2944">
        <f>ROUND(E2944/D2944*100,0)</f>
        <v>0</v>
      </c>
      <c r="O2944">
        <f>IFERROR(ROUND(E2944/L2944,2),0)</f>
        <v>10.5</v>
      </c>
      <c r="P2944" s="12" t="s">
        <v>8266</v>
      </c>
      <c r="Q2944" t="s">
        <v>8268</v>
      </c>
      <c r="R2944" s="9">
        <f t="shared" si="140"/>
        <v>42559.474004629628</v>
      </c>
      <c r="S2944" s="9">
        <f t="shared" si="141"/>
        <v>42619.474004629628</v>
      </c>
      <c r="T2944">
        <f t="shared" si="142"/>
        <v>2016</v>
      </c>
    </row>
    <row r="2945" spans="1:20" ht="29" x14ac:dyDescent="0.35">
      <c r="A2945">
        <v>1738</v>
      </c>
      <c r="B2945" s="3" t="s">
        <v>1739</v>
      </c>
      <c r="C2945" s="3" t="s">
        <v>5848</v>
      </c>
      <c r="D2945" s="6">
        <v>5000</v>
      </c>
      <c r="E2945" s="8">
        <v>20</v>
      </c>
      <c r="F2945" t="s">
        <v>8220</v>
      </c>
      <c r="G2945" t="s">
        <v>8223</v>
      </c>
      <c r="H2945" t="s">
        <v>8245</v>
      </c>
      <c r="I2945" s="11">
        <v>1412283542</v>
      </c>
      <c r="J2945">
        <v>1409691542</v>
      </c>
      <c r="K2945" t="b">
        <v>0</v>
      </c>
      <c r="L2945">
        <v>1</v>
      </c>
      <c r="M2945" t="b">
        <v>0</v>
      </c>
      <c r="N2945">
        <f>ROUND(E2945/D2945*100,0)</f>
        <v>0</v>
      </c>
      <c r="O2945">
        <f>IFERROR(ROUND(E2945/L2945,2),0)</f>
        <v>20</v>
      </c>
      <c r="P2945" s="12" t="s">
        <v>8293</v>
      </c>
      <c r="Q2945" t="s">
        <v>8296</v>
      </c>
      <c r="R2945" s="9">
        <f t="shared" si="140"/>
        <v>41884.874328703707</v>
      </c>
      <c r="S2945" s="9">
        <f t="shared" si="141"/>
        <v>41914.874328703707</v>
      </c>
      <c r="T2945">
        <f t="shared" si="142"/>
        <v>2014</v>
      </c>
    </row>
    <row r="2946" spans="1:20" ht="58" x14ac:dyDescent="0.3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 s="11">
        <v>1491943445</v>
      </c>
      <c r="J2946">
        <v>1489351445</v>
      </c>
      <c r="K2946" t="b">
        <v>0</v>
      </c>
      <c r="L2946">
        <v>4</v>
      </c>
      <c r="M2946" t="b">
        <v>0</v>
      </c>
      <c r="N2946">
        <f>ROUND(E2946/D2946*100,0)</f>
        <v>4</v>
      </c>
      <c r="O2946">
        <f>IFERROR(ROUND(E2946/L2946,2),0)</f>
        <v>54</v>
      </c>
      <c r="P2946" s="12" t="s">
        <v>8293</v>
      </c>
      <c r="Q2946" t="s">
        <v>8296</v>
      </c>
      <c r="R2946" s="9">
        <f t="shared" si="140"/>
        <v>42806.863946759258</v>
      </c>
      <c r="S2946" s="9">
        <f t="shared" si="141"/>
        <v>42836.863946759258</v>
      </c>
      <c r="T2946">
        <f t="shared" si="142"/>
        <v>2017</v>
      </c>
    </row>
    <row r="2947" spans="1:20" ht="29" x14ac:dyDescent="0.35">
      <c r="A2947">
        <v>3926</v>
      </c>
      <c r="B2947" s="3" t="s">
        <v>3923</v>
      </c>
      <c r="C2947" s="3" t="s">
        <v>8034</v>
      </c>
      <c r="D2947" s="6">
        <v>5000</v>
      </c>
      <c r="E2947" s="8">
        <v>15</v>
      </c>
      <c r="F2947" t="s">
        <v>8220</v>
      </c>
      <c r="G2947" t="s">
        <v>8225</v>
      </c>
      <c r="H2947" t="s">
        <v>8247</v>
      </c>
      <c r="I2947" s="11">
        <v>1419645748</v>
      </c>
      <c r="J2947">
        <v>1417053748</v>
      </c>
      <c r="K2947" t="b">
        <v>0</v>
      </c>
      <c r="L2947">
        <v>1</v>
      </c>
      <c r="M2947" t="b">
        <v>0</v>
      </c>
      <c r="N2947">
        <f>ROUND(E2947/D2947*100,0)</f>
        <v>0</v>
      </c>
      <c r="O2947">
        <f>IFERROR(ROUND(E2947/L2947,2),0)</f>
        <v>15</v>
      </c>
      <c r="P2947" s="12" t="s">
        <v>8266</v>
      </c>
      <c r="Q2947" t="s">
        <v>8268</v>
      </c>
      <c r="R2947" s="9">
        <f t="shared" ref="R2947:R3010" si="143">(((J2947/60)/60)/24)+DATE(1970,1,1)</f>
        <v>41970.085046296299</v>
      </c>
      <c r="S2947" s="9">
        <f t="shared" ref="S2947:S3010" si="144">(((I2947/60)/60)/24)+DATE(1970,1,1)</f>
        <v>42000.085046296299</v>
      </c>
      <c r="T2947">
        <f t="shared" si="142"/>
        <v>2014</v>
      </c>
    </row>
    <row r="2948" spans="1:20" ht="43.5" x14ac:dyDescent="0.35">
      <c r="A2948">
        <v>1123</v>
      </c>
      <c r="B2948" s="3" t="s">
        <v>1124</v>
      </c>
      <c r="C2948" s="3" t="s">
        <v>5233</v>
      </c>
      <c r="D2948" s="6">
        <v>5000</v>
      </c>
      <c r="E2948" s="8">
        <v>11</v>
      </c>
      <c r="F2948" t="s">
        <v>8220</v>
      </c>
      <c r="G2948" t="s">
        <v>8223</v>
      </c>
      <c r="H2948" t="s">
        <v>8245</v>
      </c>
      <c r="I2948" s="11">
        <v>1397910848</v>
      </c>
      <c r="J2948">
        <v>1395318848</v>
      </c>
      <c r="K2948" t="b">
        <v>0</v>
      </c>
      <c r="L2948">
        <v>3</v>
      </c>
      <c r="M2948" t="b">
        <v>0</v>
      </c>
      <c r="N2948">
        <f>ROUND(E2948/D2948*100,0)</f>
        <v>0</v>
      </c>
      <c r="O2948">
        <f>IFERROR(ROUND(E2948/L2948,2),0)</f>
        <v>3.67</v>
      </c>
      <c r="P2948" s="12" t="s">
        <v>8285</v>
      </c>
      <c r="Q2948" t="s">
        <v>8300</v>
      </c>
      <c r="R2948" s="9">
        <f t="shared" si="143"/>
        <v>41718.5237037037</v>
      </c>
      <c r="S2948" s="9">
        <f t="shared" si="144"/>
        <v>41748.5237037037</v>
      </c>
      <c r="T2948">
        <f t="shared" si="142"/>
        <v>2014</v>
      </c>
    </row>
    <row r="2949" spans="1:20" ht="43.5" x14ac:dyDescent="0.35">
      <c r="A2949">
        <v>1130</v>
      </c>
      <c r="B2949" s="3" t="s">
        <v>1131</v>
      </c>
      <c r="C2949" s="3" t="s">
        <v>5240</v>
      </c>
      <c r="D2949" s="6">
        <v>5000</v>
      </c>
      <c r="E2949" s="8">
        <v>11</v>
      </c>
      <c r="F2949" t="s">
        <v>8220</v>
      </c>
      <c r="G2949" t="s">
        <v>8223</v>
      </c>
      <c r="H2949" t="s">
        <v>8245</v>
      </c>
      <c r="I2949" s="11">
        <v>1416963300</v>
      </c>
      <c r="J2949">
        <v>1411775700</v>
      </c>
      <c r="K2949" t="b">
        <v>0</v>
      </c>
      <c r="L2949">
        <v>3</v>
      </c>
      <c r="M2949" t="b">
        <v>0</v>
      </c>
      <c r="N2949">
        <f>ROUND(E2949/D2949*100,0)</f>
        <v>0</v>
      </c>
      <c r="O2949">
        <f>IFERROR(ROUND(E2949/L2949,2),0)</f>
        <v>3.67</v>
      </c>
      <c r="P2949" s="12" t="s">
        <v>8285</v>
      </c>
      <c r="Q2949" t="s">
        <v>8309</v>
      </c>
      <c r="R2949" s="9">
        <f t="shared" si="143"/>
        <v>41908.996527777781</v>
      </c>
      <c r="S2949" s="9">
        <f t="shared" si="144"/>
        <v>41969.038194444445</v>
      </c>
      <c r="T2949">
        <f t="shared" si="142"/>
        <v>2014</v>
      </c>
    </row>
    <row r="2950" spans="1:20" ht="43.5" x14ac:dyDescent="0.35">
      <c r="A2950">
        <v>1715</v>
      </c>
      <c r="B2950" s="3" t="s">
        <v>1716</v>
      </c>
      <c r="C2950" s="3" t="s">
        <v>5825</v>
      </c>
      <c r="D2950" s="6">
        <v>5000</v>
      </c>
      <c r="E2950" s="8">
        <v>11</v>
      </c>
      <c r="F2950" t="s">
        <v>8220</v>
      </c>
      <c r="G2950" t="s">
        <v>8223</v>
      </c>
      <c r="H2950" t="s">
        <v>8245</v>
      </c>
      <c r="I2950" s="11">
        <v>1427772120</v>
      </c>
      <c r="J2950">
        <v>1425186785</v>
      </c>
      <c r="K2950" t="b">
        <v>0</v>
      </c>
      <c r="L2950">
        <v>2</v>
      </c>
      <c r="M2950" t="b">
        <v>0</v>
      </c>
      <c r="N2950">
        <f>ROUND(E2950/D2950*100,0)</f>
        <v>0</v>
      </c>
      <c r="O2950">
        <f>IFERROR(ROUND(E2950/L2950,2),0)</f>
        <v>5.5</v>
      </c>
      <c r="P2950" s="12" t="s">
        <v>8293</v>
      </c>
      <c r="Q2950" t="s">
        <v>8296</v>
      </c>
      <c r="R2950" s="9">
        <f t="shared" si="143"/>
        <v>42064.217418981483</v>
      </c>
      <c r="S2950" s="9">
        <f t="shared" si="144"/>
        <v>42094.140277777777</v>
      </c>
      <c r="T2950">
        <f t="shared" si="142"/>
        <v>2015</v>
      </c>
    </row>
    <row r="2951" spans="1:20" ht="43.5" x14ac:dyDescent="0.35">
      <c r="A2951">
        <v>3940</v>
      </c>
      <c r="B2951" s="3" t="s">
        <v>3937</v>
      </c>
      <c r="C2951" s="3" t="s">
        <v>8048</v>
      </c>
      <c r="D2951" s="6">
        <v>5000</v>
      </c>
      <c r="E2951" s="8">
        <v>11</v>
      </c>
      <c r="F2951" t="s">
        <v>8220</v>
      </c>
      <c r="G2951" t="s">
        <v>8223</v>
      </c>
      <c r="H2951" t="s">
        <v>8245</v>
      </c>
      <c r="I2951" s="11">
        <v>1420199351</v>
      </c>
      <c r="J2951">
        <v>1416311351</v>
      </c>
      <c r="K2951" t="b">
        <v>0</v>
      </c>
      <c r="L2951">
        <v>2</v>
      </c>
      <c r="M2951" t="b">
        <v>0</v>
      </c>
      <c r="N2951">
        <f>ROUND(E2951/D2951*100,0)</f>
        <v>0</v>
      </c>
      <c r="O2951">
        <f>IFERROR(ROUND(E2951/L2951,2),0)</f>
        <v>5.5</v>
      </c>
      <c r="P2951" s="12" t="s">
        <v>8266</v>
      </c>
      <c r="Q2951" t="s">
        <v>8268</v>
      </c>
      <c r="R2951" s="9">
        <f t="shared" si="143"/>
        <v>41961.492488425924</v>
      </c>
      <c r="S2951" s="9">
        <f t="shared" si="144"/>
        <v>42006.492488425924</v>
      </c>
      <c r="T2951">
        <f t="shared" si="142"/>
        <v>2014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>ROUND(E2952/D2952*100,0)</f>
        <v>1</v>
      </c>
      <c r="O2952">
        <f>IFERROR(ROUND(E2952/L2952,2),0)</f>
        <v>53</v>
      </c>
      <c r="P2952" s="12" t="s">
        <v>8311</v>
      </c>
      <c r="Q2952" t="s">
        <v>8312</v>
      </c>
      <c r="R2952" s="9">
        <f t="shared" si="143"/>
        <v>42598.053113425922</v>
      </c>
      <c r="S2952" s="9">
        <f t="shared" si="144"/>
        <v>42638.053113425922</v>
      </c>
      <c r="T2952">
        <f t="shared" si="142"/>
        <v>2016</v>
      </c>
    </row>
    <row r="2953" spans="1:20" ht="43.5" x14ac:dyDescent="0.35">
      <c r="A2953">
        <v>509</v>
      </c>
      <c r="B2953" s="3" t="s">
        <v>510</v>
      </c>
      <c r="C2953" s="3" t="s">
        <v>4619</v>
      </c>
      <c r="D2953" s="6">
        <v>5000</v>
      </c>
      <c r="E2953" s="8">
        <v>10</v>
      </c>
      <c r="F2953" t="s">
        <v>8220</v>
      </c>
      <c r="G2953" t="s">
        <v>8224</v>
      </c>
      <c r="H2953" t="s">
        <v>8246</v>
      </c>
      <c r="I2953" s="11">
        <v>1435504170</v>
      </c>
      <c r="J2953">
        <v>1432912170</v>
      </c>
      <c r="K2953" t="b">
        <v>0</v>
      </c>
      <c r="L2953">
        <v>1</v>
      </c>
      <c r="M2953" t="b">
        <v>0</v>
      </c>
      <c r="N2953">
        <f>ROUND(E2953/D2953*100,0)</f>
        <v>0</v>
      </c>
      <c r="O2953">
        <f>IFERROR(ROUND(E2953/L2953,2),0)</f>
        <v>10</v>
      </c>
      <c r="P2953" s="12" t="s">
        <v>8290</v>
      </c>
      <c r="Q2953" t="s">
        <v>8304</v>
      </c>
      <c r="R2953" s="9">
        <f t="shared" si="143"/>
        <v>42153.631597222222</v>
      </c>
      <c r="S2953" s="9">
        <f t="shared" si="144"/>
        <v>42183.631597222222</v>
      </c>
      <c r="T2953">
        <f t="shared" si="142"/>
        <v>2015</v>
      </c>
    </row>
    <row r="2954" spans="1:20" ht="43.5" x14ac:dyDescent="0.35">
      <c r="A2954">
        <v>577</v>
      </c>
      <c r="B2954" s="3" t="s">
        <v>578</v>
      </c>
      <c r="C2954" s="3" t="s">
        <v>4687</v>
      </c>
      <c r="D2954" s="6">
        <v>5000</v>
      </c>
      <c r="E2954" s="8">
        <v>10</v>
      </c>
      <c r="F2954" t="s">
        <v>8220</v>
      </c>
      <c r="G2954" t="s">
        <v>8223</v>
      </c>
      <c r="H2954" t="s">
        <v>8245</v>
      </c>
      <c r="I2954" s="11">
        <v>1463753302</v>
      </c>
      <c r="J2954">
        <v>1458569302</v>
      </c>
      <c r="K2954" t="b">
        <v>0</v>
      </c>
      <c r="L2954">
        <v>1</v>
      </c>
      <c r="M2954" t="b">
        <v>0</v>
      </c>
      <c r="N2954">
        <f>ROUND(E2954/D2954*100,0)</f>
        <v>0</v>
      </c>
      <c r="O2954">
        <f>IFERROR(ROUND(E2954/L2954,2),0)</f>
        <v>10</v>
      </c>
      <c r="P2954" s="12" t="s">
        <v>8277</v>
      </c>
      <c r="Q2954" t="s">
        <v>8307</v>
      </c>
      <c r="R2954" s="9">
        <f t="shared" si="143"/>
        <v>42450.589143518519</v>
      </c>
      <c r="S2954" s="9">
        <f t="shared" si="144"/>
        <v>42510.589143518519</v>
      </c>
      <c r="T2954">
        <f t="shared" si="142"/>
        <v>2016</v>
      </c>
    </row>
    <row r="2955" spans="1:20" ht="29" x14ac:dyDescent="0.35">
      <c r="A2955">
        <v>2440</v>
      </c>
      <c r="B2955" s="3" t="s">
        <v>2441</v>
      </c>
      <c r="C2955" s="3" t="s">
        <v>6550</v>
      </c>
      <c r="D2955" s="6">
        <v>5000</v>
      </c>
      <c r="E2955" s="8">
        <v>10</v>
      </c>
      <c r="F2955" t="s">
        <v>8220</v>
      </c>
      <c r="G2955" t="s">
        <v>8241</v>
      </c>
      <c r="H2955" t="s">
        <v>8248</v>
      </c>
      <c r="I2955" s="11">
        <v>1455399313</v>
      </c>
      <c r="J2955">
        <v>1452807313</v>
      </c>
      <c r="K2955" t="b">
        <v>0</v>
      </c>
      <c r="L2955">
        <v>2</v>
      </c>
      <c r="M2955" t="b">
        <v>0</v>
      </c>
      <c r="N2955">
        <f>ROUND(E2955/D2955*100,0)</f>
        <v>0</v>
      </c>
      <c r="O2955">
        <f>IFERROR(ROUND(E2955/L2955,2),0)</f>
        <v>5</v>
      </c>
      <c r="P2955" s="12" t="s">
        <v>8288</v>
      </c>
      <c r="Q2955" t="s">
        <v>8310</v>
      </c>
      <c r="R2955" s="9">
        <f t="shared" si="143"/>
        <v>42383.899456018517</v>
      </c>
      <c r="S2955" s="9">
        <f t="shared" si="144"/>
        <v>42413.899456018517</v>
      </c>
      <c r="T2955">
        <f t="shared" si="142"/>
        <v>2016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1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>ROUND(E2956/D2956*100,0)</f>
        <v>3</v>
      </c>
      <c r="O2956">
        <f>IFERROR(ROUND(E2956/L2956,2),0)</f>
        <v>35</v>
      </c>
      <c r="P2956" s="12" t="s">
        <v>8293</v>
      </c>
      <c r="Q2956" t="s">
        <v>8319</v>
      </c>
      <c r="R2956" s="9">
        <f t="shared" si="143"/>
        <v>41583.135405092595</v>
      </c>
      <c r="S2956" s="9">
        <f t="shared" si="144"/>
        <v>41623.135405092595</v>
      </c>
      <c r="T2956">
        <f t="shared" si="142"/>
        <v>2013</v>
      </c>
    </row>
    <row r="2957" spans="1:20" ht="43.5" x14ac:dyDescent="0.35">
      <c r="A2957">
        <v>1879</v>
      </c>
      <c r="B2957" s="3" t="s">
        <v>1880</v>
      </c>
      <c r="C2957" s="3" t="s">
        <v>5989</v>
      </c>
      <c r="D2957" s="6">
        <v>5000</v>
      </c>
      <c r="E2957" s="8">
        <v>6</v>
      </c>
      <c r="F2957" t="s">
        <v>8220</v>
      </c>
      <c r="G2957" t="s">
        <v>8226</v>
      </c>
      <c r="H2957" t="s">
        <v>8248</v>
      </c>
      <c r="I2957" s="11">
        <v>1457966129</v>
      </c>
      <c r="J2957">
        <v>1455377729</v>
      </c>
      <c r="K2957" t="b">
        <v>0</v>
      </c>
      <c r="L2957">
        <v>2</v>
      </c>
      <c r="M2957" t="b">
        <v>0</v>
      </c>
      <c r="N2957">
        <f>ROUND(E2957/D2957*100,0)</f>
        <v>0</v>
      </c>
      <c r="O2957">
        <f>IFERROR(ROUND(E2957/L2957,2),0)</f>
        <v>3</v>
      </c>
      <c r="P2957" s="12" t="s">
        <v>8285</v>
      </c>
      <c r="Q2957" t="s">
        <v>8309</v>
      </c>
      <c r="R2957" s="9">
        <f t="shared" si="143"/>
        <v>42413.649641203709</v>
      </c>
      <c r="S2957" s="9">
        <f t="shared" si="144"/>
        <v>42443.607974537037</v>
      </c>
      <c r="T2957">
        <f t="shared" si="142"/>
        <v>2016</v>
      </c>
    </row>
    <row r="2958" spans="1:20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1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>ROUND(E2958/D2958*100,0)</f>
        <v>103</v>
      </c>
      <c r="O2958">
        <f>IFERROR(ROUND(E2958/L2958,2),0)</f>
        <v>15.77</v>
      </c>
      <c r="P2958" s="12" t="s">
        <v>8290</v>
      </c>
      <c r="Q2958" t="s">
        <v>8308</v>
      </c>
      <c r="R2958" s="9">
        <f t="shared" si="143"/>
        <v>42042.615613425922</v>
      </c>
      <c r="S2958" s="9">
        <f t="shared" si="144"/>
        <v>42057.479166666672</v>
      </c>
      <c r="T2958">
        <f t="shared" si="142"/>
        <v>2015</v>
      </c>
    </row>
    <row r="2959" spans="1:20" ht="43.5" x14ac:dyDescent="0.35">
      <c r="A2959">
        <v>440</v>
      </c>
      <c r="B2959" s="3" t="s">
        <v>441</v>
      </c>
      <c r="C2959" s="3" t="s">
        <v>4550</v>
      </c>
      <c r="D2959" s="6">
        <v>5000</v>
      </c>
      <c r="E2959" s="8">
        <v>5</v>
      </c>
      <c r="F2959" t="s">
        <v>8220</v>
      </c>
      <c r="G2959" t="s">
        <v>8223</v>
      </c>
      <c r="H2959" t="s">
        <v>8245</v>
      </c>
      <c r="I2959" s="11">
        <v>1458859153</v>
      </c>
      <c r="J2959">
        <v>1456270753</v>
      </c>
      <c r="K2959" t="b">
        <v>0</v>
      </c>
      <c r="L2959">
        <v>1</v>
      </c>
      <c r="M2959" t="b">
        <v>0</v>
      </c>
      <c r="N2959">
        <f>ROUND(E2959/D2959*100,0)</f>
        <v>0</v>
      </c>
      <c r="O2959">
        <f>IFERROR(ROUND(E2959/L2959,2),0)</f>
        <v>5</v>
      </c>
      <c r="P2959" s="12" t="s">
        <v>8290</v>
      </c>
      <c r="Q2959" t="s">
        <v>8304</v>
      </c>
      <c r="R2959" s="9">
        <f t="shared" si="143"/>
        <v>42423.985567129625</v>
      </c>
      <c r="S2959" s="9">
        <f t="shared" si="144"/>
        <v>42453.943900462968</v>
      </c>
      <c r="T2959">
        <f t="shared" si="142"/>
        <v>2016</v>
      </c>
    </row>
    <row r="2960" spans="1:20" ht="43.5" x14ac:dyDescent="0.35">
      <c r="A2960">
        <v>1482</v>
      </c>
      <c r="B2960" s="3" t="s">
        <v>1483</v>
      </c>
      <c r="C2960" s="3" t="s">
        <v>5592</v>
      </c>
      <c r="D2960" s="6">
        <v>5000</v>
      </c>
      <c r="E2960" s="8">
        <v>5</v>
      </c>
      <c r="F2960" t="s">
        <v>8220</v>
      </c>
      <c r="G2960" t="s">
        <v>8223</v>
      </c>
      <c r="H2960" t="s">
        <v>8245</v>
      </c>
      <c r="I2960" s="11">
        <v>1347004260</v>
      </c>
      <c r="J2960">
        <v>1345062936</v>
      </c>
      <c r="K2960" t="b">
        <v>0</v>
      </c>
      <c r="L2960">
        <v>1</v>
      </c>
      <c r="M2960" t="b">
        <v>0</v>
      </c>
      <c r="N2960">
        <f>ROUND(E2960/D2960*100,0)</f>
        <v>0</v>
      </c>
      <c r="O2960">
        <f>IFERROR(ROUND(E2960/L2960,2),0)</f>
        <v>5</v>
      </c>
      <c r="P2960" s="12" t="s">
        <v>8280</v>
      </c>
      <c r="Q2960" t="s">
        <v>8317</v>
      </c>
      <c r="R2960" s="9">
        <f t="shared" si="143"/>
        <v>41136.85805555556</v>
      </c>
      <c r="S2960" s="9">
        <f t="shared" si="144"/>
        <v>41159.32708333333</v>
      </c>
      <c r="T2960">
        <f t="shared" si="142"/>
        <v>2012</v>
      </c>
    </row>
    <row r="2961" spans="1:20" ht="58" x14ac:dyDescent="0.3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 s="11">
        <v>1283392800</v>
      </c>
      <c r="J2961">
        <v>1281317691</v>
      </c>
      <c r="K2961" t="b">
        <v>0</v>
      </c>
      <c r="L2961">
        <v>4</v>
      </c>
      <c r="M2961" t="b">
        <v>0</v>
      </c>
      <c r="N2961">
        <f>ROUND(E2961/D2961*100,0)</f>
        <v>11</v>
      </c>
      <c r="O2961">
        <f>IFERROR(ROUND(E2961/L2961,2),0)</f>
        <v>51.25</v>
      </c>
      <c r="P2961" s="12" t="s">
        <v>8280</v>
      </c>
      <c r="Q2961" t="s">
        <v>8314</v>
      </c>
      <c r="R2961" s="9">
        <f t="shared" si="143"/>
        <v>40399.065868055557</v>
      </c>
      <c r="S2961" s="9">
        <f t="shared" si="144"/>
        <v>40423.083333333336</v>
      </c>
      <c r="T2961">
        <f t="shared" si="142"/>
        <v>2010</v>
      </c>
    </row>
    <row r="2962" spans="1:20" ht="43.5" x14ac:dyDescent="0.35">
      <c r="A2962">
        <v>3939</v>
      </c>
      <c r="B2962" s="3" t="s">
        <v>3936</v>
      </c>
      <c r="C2962" s="3" t="s">
        <v>8047</v>
      </c>
      <c r="D2962" s="6">
        <v>5000</v>
      </c>
      <c r="E2962" s="8">
        <v>5</v>
      </c>
      <c r="F2962" t="s">
        <v>8220</v>
      </c>
      <c r="G2962" t="s">
        <v>8225</v>
      </c>
      <c r="H2962" t="s">
        <v>8247</v>
      </c>
      <c r="I2962" s="11">
        <v>1412656200</v>
      </c>
      <c r="J2962">
        <v>1412328979</v>
      </c>
      <c r="K2962" t="b">
        <v>0</v>
      </c>
      <c r="L2962">
        <v>1</v>
      </c>
      <c r="M2962" t="b">
        <v>0</v>
      </c>
      <c r="N2962">
        <f>ROUND(E2962/D2962*100,0)</f>
        <v>0</v>
      </c>
      <c r="O2962">
        <f>IFERROR(ROUND(E2962/L2962,2),0)</f>
        <v>5</v>
      </c>
      <c r="P2962" s="12" t="s">
        <v>8266</v>
      </c>
      <c r="Q2962" t="s">
        <v>8268</v>
      </c>
      <c r="R2962" s="9">
        <f t="shared" si="143"/>
        <v>41915.400219907409</v>
      </c>
      <c r="S2962" s="9">
        <f t="shared" si="144"/>
        <v>41919.1875</v>
      </c>
      <c r="T2962">
        <f t="shared" si="142"/>
        <v>2014</v>
      </c>
    </row>
    <row r="2963" spans="1:20" ht="43.5" x14ac:dyDescent="0.35">
      <c r="A2963">
        <v>566</v>
      </c>
      <c r="B2963" s="3" t="s">
        <v>567</v>
      </c>
      <c r="C2963" s="3" t="s">
        <v>4676</v>
      </c>
      <c r="D2963" s="6">
        <v>5000</v>
      </c>
      <c r="E2963" s="8">
        <v>1</v>
      </c>
      <c r="F2963" t="s">
        <v>8220</v>
      </c>
      <c r="G2963" t="s">
        <v>8223</v>
      </c>
      <c r="H2963" t="s">
        <v>8245</v>
      </c>
      <c r="I2963" s="11">
        <v>1468513533</v>
      </c>
      <c r="J2963">
        <v>1465921533</v>
      </c>
      <c r="K2963" t="b">
        <v>0</v>
      </c>
      <c r="L2963">
        <v>1</v>
      </c>
      <c r="M2963" t="b">
        <v>0</v>
      </c>
      <c r="N2963">
        <f>ROUND(E2963/D2963*100,0)</f>
        <v>0</v>
      </c>
      <c r="O2963">
        <f>IFERROR(ROUND(E2963/L2963,2),0)</f>
        <v>1</v>
      </c>
      <c r="P2963" s="12" t="s">
        <v>8277</v>
      </c>
      <c r="Q2963" t="s">
        <v>8307</v>
      </c>
      <c r="R2963" s="9">
        <f t="shared" si="143"/>
        <v>42535.68440972222</v>
      </c>
      <c r="S2963" s="9">
        <f t="shared" si="144"/>
        <v>42565.68440972222</v>
      </c>
      <c r="T2963">
        <f t="shared" si="142"/>
        <v>2016</v>
      </c>
    </row>
    <row r="2964" spans="1:20" ht="58" x14ac:dyDescent="0.35">
      <c r="A2964">
        <v>2146</v>
      </c>
      <c r="B2964" s="3" t="s">
        <v>2147</v>
      </c>
      <c r="C2964" s="3" t="s">
        <v>6256</v>
      </c>
      <c r="D2964" s="6">
        <v>5000</v>
      </c>
      <c r="E2964" s="8">
        <v>1</v>
      </c>
      <c r="F2964" t="s">
        <v>8220</v>
      </c>
      <c r="G2964" t="s">
        <v>8223</v>
      </c>
      <c r="H2964" t="s">
        <v>8245</v>
      </c>
      <c r="I2964" s="11">
        <v>1455207510</v>
      </c>
      <c r="J2964">
        <v>1453997910</v>
      </c>
      <c r="K2964" t="b">
        <v>0</v>
      </c>
      <c r="L2964">
        <v>1</v>
      </c>
      <c r="M2964" t="b">
        <v>0</v>
      </c>
      <c r="N2964">
        <f>ROUND(E2964/D2964*100,0)</f>
        <v>0</v>
      </c>
      <c r="O2964">
        <f>IFERROR(ROUND(E2964/L2964,2),0)</f>
        <v>1</v>
      </c>
      <c r="P2964" s="12" t="s">
        <v>8285</v>
      </c>
      <c r="Q2964" t="s">
        <v>8300</v>
      </c>
      <c r="R2964" s="9">
        <f t="shared" si="143"/>
        <v>42397.679513888885</v>
      </c>
      <c r="S2964" s="9">
        <f t="shared" si="144"/>
        <v>42411.679513888885</v>
      </c>
      <c r="T2964">
        <f t="shared" ref="T2964:T3027" si="145">YEAR(R2964)</f>
        <v>2016</v>
      </c>
    </row>
    <row r="2965" spans="1:20" ht="58" x14ac:dyDescent="0.35">
      <c r="A2965">
        <v>3856</v>
      </c>
      <c r="B2965" s="3" t="s">
        <v>3853</v>
      </c>
      <c r="C2965" s="3" t="s">
        <v>7965</v>
      </c>
      <c r="D2965" s="6">
        <v>5000</v>
      </c>
      <c r="E2965" s="8">
        <v>1</v>
      </c>
      <c r="F2965" t="s">
        <v>8220</v>
      </c>
      <c r="G2965" t="s">
        <v>8223</v>
      </c>
      <c r="H2965" t="s">
        <v>8245</v>
      </c>
      <c r="I2965" s="11">
        <v>1425833403</v>
      </c>
      <c r="J2965">
        <v>1423245003</v>
      </c>
      <c r="K2965" t="b">
        <v>0</v>
      </c>
      <c r="L2965">
        <v>1</v>
      </c>
      <c r="M2965" t="b">
        <v>0</v>
      </c>
      <c r="N2965">
        <f>ROUND(E2965/D2965*100,0)</f>
        <v>0</v>
      </c>
      <c r="O2965">
        <f>IFERROR(ROUND(E2965/L2965,2),0)</f>
        <v>1</v>
      </c>
      <c r="P2965" s="12" t="s">
        <v>8266</v>
      </c>
      <c r="Q2965" t="s">
        <v>8268</v>
      </c>
      <c r="R2965" s="9">
        <f t="shared" si="143"/>
        <v>42041.743090277778</v>
      </c>
      <c r="S2965" s="9">
        <f t="shared" si="144"/>
        <v>42071.701423611114</v>
      </c>
      <c r="T2965">
        <f t="shared" si="145"/>
        <v>2015</v>
      </c>
    </row>
    <row r="2966" spans="1:20" ht="58" x14ac:dyDescent="0.35">
      <c r="A2966">
        <v>4045</v>
      </c>
      <c r="B2966" s="3" t="s">
        <v>4041</v>
      </c>
      <c r="C2966" s="3" t="s">
        <v>8149</v>
      </c>
      <c r="D2966" s="6">
        <v>5000</v>
      </c>
      <c r="E2966" s="8">
        <v>1</v>
      </c>
      <c r="F2966" t="s">
        <v>8220</v>
      </c>
      <c r="G2966" t="s">
        <v>8225</v>
      </c>
      <c r="H2966" t="s">
        <v>8247</v>
      </c>
      <c r="I2966" s="11">
        <v>1408596589</v>
      </c>
      <c r="J2966">
        <v>1406004589</v>
      </c>
      <c r="K2966" t="b">
        <v>0</v>
      </c>
      <c r="L2966">
        <v>1</v>
      </c>
      <c r="M2966" t="b">
        <v>0</v>
      </c>
      <c r="N2966">
        <f>ROUND(E2966/D2966*100,0)</f>
        <v>0</v>
      </c>
      <c r="O2966">
        <f>IFERROR(ROUND(E2966/L2966,2),0)</f>
        <v>1</v>
      </c>
      <c r="P2966" s="12" t="s">
        <v>8266</v>
      </c>
      <c r="Q2966" t="s">
        <v>8268</v>
      </c>
      <c r="R2966" s="9">
        <f t="shared" si="143"/>
        <v>41842.201261574075</v>
      </c>
      <c r="S2966" s="9">
        <f t="shared" si="144"/>
        <v>41872.201261574075</v>
      </c>
      <c r="T2966">
        <f t="shared" si="145"/>
        <v>2014</v>
      </c>
    </row>
    <row r="2967" spans="1:20" ht="43.5" x14ac:dyDescent="0.35">
      <c r="A2967">
        <v>160</v>
      </c>
      <c r="B2967" s="3" t="s">
        <v>162</v>
      </c>
      <c r="C2967" s="3" t="s">
        <v>4270</v>
      </c>
      <c r="D2967" s="6">
        <v>5000</v>
      </c>
      <c r="E2967" s="8">
        <v>0</v>
      </c>
      <c r="F2967" t="s">
        <v>8220</v>
      </c>
      <c r="G2967" t="s">
        <v>8223</v>
      </c>
      <c r="H2967" t="s">
        <v>8245</v>
      </c>
      <c r="I2967" s="11">
        <v>1439675691</v>
      </c>
      <c r="J2967">
        <v>1434491691</v>
      </c>
      <c r="K2967" t="b">
        <v>0</v>
      </c>
      <c r="L2967">
        <v>0</v>
      </c>
      <c r="M2967" t="b">
        <v>0</v>
      </c>
      <c r="N2967">
        <f>ROUND(E2967/D2967*100,0)</f>
        <v>0</v>
      </c>
      <c r="O2967">
        <f>IFERROR(ROUND(E2967/L2967,2),0)</f>
        <v>0</v>
      </c>
      <c r="P2967" s="12" t="s">
        <v>8290</v>
      </c>
      <c r="Q2967" t="s">
        <v>8292</v>
      </c>
      <c r="R2967" s="9">
        <f t="shared" si="143"/>
        <v>42171.913090277783</v>
      </c>
      <c r="S2967" s="9">
        <f t="shared" si="144"/>
        <v>42231.913090277783</v>
      </c>
      <c r="T2967">
        <f t="shared" si="145"/>
        <v>2015</v>
      </c>
    </row>
    <row r="2968" spans="1:20" ht="43.5" x14ac:dyDescent="0.3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 s="11">
        <v>1430348400</v>
      </c>
      <c r="J2968">
        <v>1428436410</v>
      </c>
      <c r="K2968" t="b">
        <v>0</v>
      </c>
      <c r="L2968">
        <v>11</v>
      </c>
      <c r="M2968" t="b">
        <v>1</v>
      </c>
      <c r="N2968">
        <f>ROUND(E2968/D2968*100,0)</f>
        <v>101</v>
      </c>
      <c r="O2968">
        <f>IFERROR(ROUND(E2968/L2968,2),0)</f>
        <v>18.27</v>
      </c>
      <c r="P2968" s="12" t="s">
        <v>8266</v>
      </c>
      <c r="Q2968" t="s">
        <v>8268</v>
      </c>
      <c r="R2968" s="9">
        <f t="shared" si="143"/>
        <v>42101.828819444447</v>
      </c>
      <c r="S2968" s="9">
        <f t="shared" si="144"/>
        <v>42123.958333333328</v>
      </c>
      <c r="T2968">
        <f t="shared" si="145"/>
        <v>2015</v>
      </c>
    </row>
    <row r="2969" spans="1:20" ht="43.5" x14ac:dyDescent="0.35">
      <c r="A2969">
        <v>186</v>
      </c>
      <c r="B2969" s="3" t="s">
        <v>188</v>
      </c>
      <c r="C2969" s="3" t="s">
        <v>4296</v>
      </c>
      <c r="D2969" s="6">
        <v>5000</v>
      </c>
      <c r="E2969" s="8">
        <v>0</v>
      </c>
      <c r="F2969" t="s">
        <v>8220</v>
      </c>
      <c r="G2969" t="s">
        <v>8223</v>
      </c>
      <c r="H2969" t="s">
        <v>8245</v>
      </c>
      <c r="I2969" s="11">
        <v>1488571200</v>
      </c>
      <c r="J2969">
        <v>1485977434</v>
      </c>
      <c r="K2969" t="b">
        <v>0</v>
      </c>
      <c r="L2969">
        <v>0</v>
      </c>
      <c r="M2969" t="b">
        <v>0</v>
      </c>
      <c r="N2969">
        <f>ROUND(E2969/D2969*100,0)</f>
        <v>0</v>
      </c>
      <c r="O2969">
        <f>IFERROR(ROUND(E2969/L2969,2),0)</f>
        <v>0</v>
      </c>
      <c r="P2969" s="12" t="s">
        <v>8290</v>
      </c>
      <c r="Q2969" t="s">
        <v>8292</v>
      </c>
      <c r="R2969" s="9">
        <f t="shared" si="143"/>
        <v>42767.812893518523</v>
      </c>
      <c r="S2969" s="9">
        <f t="shared" si="144"/>
        <v>42797.833333333328</v>
      </c>
      <c r="T2969">
        <f t="shared" si="145"/>
        <v>2017</v>
      </c>
    </row>
    <row r="2970" spans="1:20" ht="58" x14ac:dyDescent="0.35">
      <c r="A2970">
        <v>429</v>
      </c>
      <c r="B2970" s="3" t="s">
        <v>430</v>
      </c>
      <c r="C2970" s="3" t="s">
        <v>4539</v>
      </c>
      <c r="D2970" s="6">
        <v>5000</v>
      </c>
      <c r="E2970" s="8">
        <v>0</v>
      </c>
      <c r="F2970" t="s">
        <v>8220</v>
      </c>
      <c r="G2970" t="s">
        <v>8223</v>
      </c>
      <c r="H2970" t="s">
        <v>8245</v>
      </c>
      <c r="I2970" s="11">
        <v>1259297940</v>
      </c>
      <c r="J2970">
        <v>1252964282</v>
      </c>
      <c r="K2970" t="b">
        <v>0</v>
      </c>
      <c r="L2970">
        <v>0</v>
      </c>
      <c r="M2970" t="b">
        <v>0</v>
      </c>
      <c r="N2970">
        <f>ROUND(E2970/D2970*100,0)</f>
        <v>0</v>
      </c>
      <c r="O2970">
        <f>IFERROR(ROUND(E2970/L2970,2),0)</f>
        <v>0</v>
      </c>
      <c r="P2970" s="12" t="s">
        <v>8290</v>
      </c>
      <c r="Q2970" t="s">
        <v>8304</v>
      </c>
      <c r="R2970" s="9">
        <f t="shared" si="143"/>
        <v>40070.901412037041</v>
      </c>
      <c r="S2970" s="9">
        <f t="shared" si="144"/>
        <v>40144.207638888889</v>
      </c>
      <c r="T2970">
        <f t="shared" si="145"/>
        <v>2009</v>
      </c>
    </row>
    <row r="2971" spans="1:20" ht="43.5" x14ac:dyDescent="0.3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 s="11">
        <v>1455523140</v>
      </c>
      <c r="J2971">
        <v>1453925727</v>
      </c>
      <c r="K2971" t="b">
        <v>0</v>
      </c>
      <c r="L2971">
        <v>5</v>
      </c>
      <c r="M2971" t="b">
        <v>1</v>
      </c>
      <c r="N2971">
        <f>ROUND(E2971/D2971*100,0)</f>
        <v>100</v>
      </c>
      <c r="O2971">
        <f>IFERROR(ROUND(E2971/L2971,2),0)</f>
        <v>40</v>
      </c>
      <c r="P2971" s="12" t="s">
        <v>8280</v>
      </c>
      <c r="Q2971" t="s">
        <v>8299</v>
      </c>
      <c r="R2971" s="9">
        <f t="shared" si="143"/>
        <v>42396.8440625</v>
      </c>
      <c r="S2971" s="9">
        <f t="shared" si="144"/>
        <v>42415.332638888889</v>
      </c>
      <c r="T2971">
        <f t="shared" si="145"/>
        <v>2016</v>
      </c>
    </row>
    <row r="2972" spans="1:20" ht="43.5" x14ac:dyDescent="0.3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 s="11">
        <v>1460935800</v>
      </c>
      <c r="J2972">
        <v>1459999656</v>
      </c>
      <c r="K2972" t="b">
        <v>0</v>
      </c>
      <c r="L2972">
        <v>9</v>
      </c>
      <c r="M2972" t="b">
        <v>1</v>
      </c>
      <c r="N2972">
        <f>ROUND(E2972/D2972*100,0)</f>
        <v>100</v>
      </c>
      <c r="O2972">
        <f>IFERROR(ROUND(E2972/L2972,2),0)</f>
        <v>22.22</v>
      </c>
      <c r="P2972" s="12" t="s">
        <v>8266</v>
      </c>
      <c r="Q2972" t="s">
        <v>8268</v>
      </c>
      <c r="R2972" s="9">
        <f t="shared" si="143"/>
        <v>42467.144166666665</v>
      </c>
      <c r="S2972" s="9">
        <f t="shared" si="144"/>
        <v>42477.979166666672</v>
      </c>
      <c r="T2972">
        <f t="shared" si="145"/>
        <v>2016</v>
      </c>
    </row>
    <row r="2973" spans="1:20" ht="29" x14ac:dyDescent="0.35">
      <c r="A2973">
        <v>516</v>
      </c>
      <c r="B2973" s="3" t="s">
        <v>517</v>
      </c>
      <c r="C2973" s="3" t="s">
        <v>4626</v>
      </c>
      <c r="D2973" s="6">
        <v>5000</v>
      </c>
      <c r="E2973" s="8">
        <v>0</v>
      </c>
      <c r="F2973" t="s">
        <v>8220</v>
      </c>
      <c r="G2973" t="s">
        <v>8224</v>
      </c>
      <c r="H2973" t="s">
        <v>8246</v>
      </c>
      <c r="I2973" s="11">
        <v>1432752080</v>
      </c>
      <c r="J2973">
        <v>1427568080</v>
      </c>
      <c r="K2973" t="b">
        <v>0</v>
      </c>
      <c r="L2973">
        <v>0</v>
      </c>
      <c r="M2973" t="b">
        <v>0</v>
      </c>
      <c r="N2973">
        <f>ROUND(E2973/D2973*100,0)</f>
        <v>0</v>
      </c>
      <c r="O2973">
        <f>IFERROR(ROUND(E2973/L2973,2),0)</f>
        <v>0</v>
      </c>
      <c r="P2973" s="12" t="s">
        <v>8290</v>
      </c>
      <c r="Q2973" t="s">
        <v>8304</v>
      </c>
      <c r="R2973" s="9">
        <f t="shared" si="143"/>
        <v>42091.778703703705</v>
      </c>
      <c r="S2973" s="9">
        <f t="shared" si="144"/>
        <v>42151.778703703705</v>
      </c>
      <c r="T2973">
        <f t="shared" si="145"/>
        <v>2015</v>
      </c>
    </row>
    <row r="2974" spans="1:20" ht="43.5" x14ac:dyDescent="0.35">
      <c r="A2974">
        <v>764</v>
      </c>
      <c r="B2974" s="3" t="s">
        <v>765</v>
      </c>
      <c r="C2974" s="3" t="s">
        <v>4874</v>
      </c>
      <c r="D2974" s="6">
        <v>5000</v>
      </c>
      <c r="E2974" s="8">
        <v>0</v>
      </c>
      <c r="F2974" t="s">
        <v>8220</v>
      </c>
      <c r="G2974" t="s">
        <v>8223</v>
      </c>
      <c r="H2974" t="s">
        <v>8245</v>
      </c>
      <c r="I2974" s="11">
        <v>1441858161</v>
      </c>
      <c r="J2974">
        <v>1439266161</v>
      </c>
      <c r="K2974" t="b">
        <v>0</v>
      </c>
      <c r="L2974">
        <v>0</v>
      </c>
      <c r="M2974" t="b">
        <v>0</v>
      </c>
      <c r="N2974">
        <f>ROUND(E2974/D2974*100,0)</f>
        <v>0</v>
      </c>
      <c r="O2974">
        <f>IFERROR(ROUND(E2974/L2974,2),0)</f>
        <v>0</v>
      </c>
      <c r="P2974" s="12" t="s">
        <v>8280</v>
      </c>
      <c r="Q2974" t="s">
        <v>8317</v>
      </c>
      <c r="R2974" s="9">
        <f t="shared" si="143"/>
        <v>42227.173159722224</v>
      </c>
      <c r="S2974" s="9">
        <f t="shared" si="144"/>
        <v>42257.173159722224</v>
      </c>
      <c r="T2974">
        <f t="shared" si="145"/>
        <v>2015</v>
      </c>
    </row>
    <row r="2975" spans="1:20" ht="58" x14ac:dyDescent="0.35">
      <c r="A2975">
        <v>875</v>
      </c>
      <c r="B2975" s="3" t="s">
        <v>876</v>
      </c>
      <c r="C2975" s="3" t="s">
        <v>4985</v>
      </c>
      <c r="D2975" s="6">
        <v>5000</v>
      </c>
      <c r="E2975" s="8">
        <v>0</v>
      </c>
      <c r="F2975" t="s">
        <v>8220</v>
      </c>
      <c r="G2975" t="s">
        <v>8223</v>
      </c>
      <c r="H2975" t="s">
        <v>8245</v>
      </c>
      <c r="I2975" s="11">
        <v>1442856131</v>
      </c>
      <c r="J2975">
        <v>1441128131</v>
      </c>
      <c r="K2975" t="b">
        <v>0</v>
      </c>
      <c r="L2975">
        <v>0</v>
      </c>
      <c r="M2975" t="b">
        <v>0</v>
      </c>
      <c r="N2975">
        <f>ROUND(E2975/D2975*100,0)</f>
        <v>0</v>
      </c>
      <c r="O2975">
        <f>IFERROR(ROUND(E2975/L2975,2),0)</f>
        <v>0</v>
      </c>
      <c r="P2975" s="12" t="s">
        <v>8293</v>
      </c>
      <c r="Q2975" t="s">
        <v>8315</v>
      </c>
      <c r="R2975" s="9">
        <f t="shared" si="143"/>
        <v>42248.723738425921</v>
      </c>
      <c r="S2975" s="9">
        <f t="shared" si="144"/>
        <v>42268.723738425921</v>
      </c>
      <c r="T2975">
        <f t="shared" si="145"/>
        <v>2015</v>
      </c>
    </row>
    <row r="2976" spans="1:20" ht="58" x14ac:dyDescent="0.35">
      <c r="A2976">
        <v>988</v>
      </c>
      <c r="B2976" s="3" t="s">
        <v>989</v>
      </c>
      <c r="C2976" s="3" t="s">
        <v>5098</v>
      </c>
      <c r="D2976" s="6">
        <v>5000</v>
      </c>
      <c r="E2976" s="8">
        <v>0</v>
      </c>
      <c r="F2976" t="s">
        <v>8220</v>
      </c>
      <c r="G2976" t="s">
        <v>8236</v>
      </c>
      <c r="H2976" t="s">
        <v>8248</v>
      </c>
      <c r="I2976" s="11">
        <v>1475310825</v>
      </c>
      <c r="J2976">
        <v>1472718825</v>
      </c>
      <c r="K2976" t="b">
        <v>0</v>
      </c>
      <c r="L2976">
        <v>0</v>
      </c>
      <c r="M2976" t="b">
        <v>0</v>
      </c>
      <c r="N2976">
        <f>ROUND(E2976/D2976*100,0)</f>
        <v>0</v>
      </c>
      <c r="O2976">
        <f>IFERROR(ROUND(E2976/L2976,2),0)</f>
        <v>0</v>
      </c>
      <c r="P2976" s="12" t="s">
        <v>8277</v>
      </c>
      <c r="Q2976" t="s">
        <v>8279</v>
      </c>
      <c r="R2976" s="9">
        <f t="shared" si="143"/>
        <v>42614.356770833328</v>
      </c>
      <c r="S2976" s="9">
        <f t="shared" si="144"/>
        <v>42644.356770833328</v>
      </c>
      <c r="T2976">
        <f t="shared" si="145"/>
        <v>2016</v>
      </c>
    </row>
    <row r="2977" spans="1:20" ht="43.5" x14ac:dyDescent="0.35">
      <c r="A2977">
        <v>1140</v>
      </c>
      <c r="B2977" s="3" t="s">
        <v>1141</v>
      </c>
      <c r="C2977" s="3" t="s">
        <v>5250</v>
      </c>
      <c r="D2977" s="6">
        <v>5000</v>
      </c>
      <c r="E2977" s="8">
        <v>0</v>
      </c>
      <c r="F2977" t="s">
        <v>8220</v>
      </c>
      <c r="G2977" t="s">
        <v>8224</v>
      </c>
      <c r="H2977" t="s">
        <v>8246</v>
      </c>
      <c r="I2977" s="11">
        <v>1438859121</v>
      </c>
      <c r="J2977">
        <v>1436267121</v>
      </c>
      <c r="K2977" t="b">
        <v>0</v>
      </c>
      <c r="L2977">
        <v>0</v>
      </c>
      <c r="M2977" t="b">
        <v>0</v>
      </c>
      <c r="N2977">
        <f>ROUND(E2977/D2977*100,0)</f>
        <v>0</v>
      </c>
      <c r="O2977">
        <f>IFERROR(ROUND(E2977/L2977,2),0)</f>
        <v>0</v>
      </c>
      <c r="P2977" s="12" t="s">
        <v>8285</v>
      </c>
      <c r="Q2977" t="s">
        <v>8309</v>
      </c>
      <c r="R2977" s="9">
        <f t="shared" si="143"/>
        <v>42192.462048611109</v>
      </c>
      <c r="S2977" s="9">
        <f t="shared" si="144"/>
        <v>42222.462048611109</v>
      </c>
      <c r="T2977">
        <f t="shared" si="145"/>
        <v>2015</v>
      </c>
    </row>
    <row r="2978" spans="1:20" ht="43.5" x14ac:dyDescent="0.35">
      <c r="A2978">
        <v>1489</v>
      </c>
      <c r="B2978" s="3" t="s">
        <v>1490</v>
      </c>
      <c r="C2978" s="3" t="s">
        <v>5599</v>
      </c>
      <c r="D2978" s="6">
        <v>5000</v>
      </c>
      <c r="E2978" s="8">
        <v>0</v>
      </c>
      <c r="F2978" t="s">
        <v>8220</v>
      </c>
      <c r="G2978" t="s">
        <v>8223</v>
      </c>
      <c r="H2978" t="s">
        <v>8245</v>
      </c>
      <c r="I2978" s="11">
        <v>1352994052</v>
      </c>
      <c r="J2978">
        <v>1350398452</v>
      </c>
      <c r="K2978" t="b">
        <v>0</v>
      </c>
      <c r="L2978">
        <v>0</v>
      </c>
      <c r="M2978" t="b">
        <v>0</v>
      </c>
      <c r="N2978">
        <f>ROUND(E2978/D2978*100,0)</f>
        <v>0</v>
      </c>
      <c r="O2978">
        <f>IFERROR(ROUND(E2978/L2978,2),0)</f>
        <v>0</v>
      </c>
      <c r="P2978" s="12" t="s">
        <v>8280</v>
      </c>
      <c r="Q2978" t="s">
        <v>8317</v>
      </c>
      <c r="R2978" s="9">
        <f t="shared" si="143"/>
        <v>41198.611712962964</v>
      </c>
      <c r="S2978" s="9">
        <f t="shared" si="144"/>
        <v>41228.653379629628</v>
      </c>
      <c r="T2978">
        <f t="shared" si="145"/>
        <v>2012</v>
      </c>
    </row>
    <row r="2979" spans="1:20" ht="58" x14ac:dyDescent="0.35">
      <c r="A2979">
        <v>1712</v>
      </c>
      <c r="B2979" s="3" t="s">
        <v>1713</v>
      </c>
      <c r="C2979" s="3" t="s">
        <v>5822</v>
      </c>
      <c r="D2979" s="6">
        <v>5000</v>
      </c>
      <c r="E2979" s="8">
        <v>0</v>
      </c>
      <c r="F2979" t="s">
        <v>8220</v>
      </c>
      <c r="G2979" t="s">
        <v>8223</v>
      </c>
      <c r="H2979" t="s">
        <v>8245</v>
      </c>
      <c r="I2979" s="11">
        <v>1435701353</v>
      </c>
      <c r="J2979">
        <v>1430517353</v>
      </c>
      <c r="K2979" t="b">
        <v>0</v>
      </c>
      <c r="L2979">
        <v>0</v>
      </c>
      <c r="M2979" t="b">
        <v>0</v>
      </c>
      <c r="N2979">
        <f>ROUND(E2979/D2979*100,0)</f>
        <v>0</v>
      </c>
      <c r="O2979">
        <f>IFERROR(ROUND(E2979/L2979,2),0)</f>
        <v>0</v>
      </c>
      <c r="P2979" s="12" t="s">
        <v>8293</v>
      </c>
      <c r="Q2979" t="s">
        <v>8296</v>
      </c>
      <c r="R2979" s="9">
        <f t="shared" si="143"/>
        <v>42125.913807870369</v>
      </c>
      <c r="S2979" s="9">
        <f t="shared" si="144"/>
        <v>42185.913807870369</v>
      </c>
      <c r="T2979">
        <f t="shared" si="145"/>
        <v>2015</v>
      </c>
    </row>
    <row r="2980" spans="1:20" ht="43.5" x14ac:dyDescent="0.35">
      <c r="A2980">
        <v>1721</v>
      </c>
      <c r="B2980" s="3" t="s">
        <v>1722</v>
      </c>
      <c r="C2980" s="3" t="s">
        <v>5831</v>
      </c>
      <c r="D2980" s="6">
        <v>5000</v>
      </c>
      <c r="E2980" s="8">
        <v>0</v>
      </c>
      <c r="F2980" t="s">
        <v>8220</v>
      </c>
      <c r="G2980" t="s">
        <v>8223</v>
      </c>
      <c r="H2980" t="s">
        <v>8245</v>
      </c>
      <c r="I2980" s="11">
        <v>1449831863</v>
      </c>
      <c r="J2980">
        <v>1447239863</v>
      </c>
      <c r="K2980" t="b">
        <v>0</v>
      </c>
      <c r="L2980">
        <v>0</v>
      </c>
      <c r="M2980" t="b">
        <v>0</v>
      </c>
      <c r="N2980">
        <f>ROUND(E2980/D2980*100,0)</f>
        <v>0</v>
      </c>
      <c r="O2980">
        <f>IFERROR(ROUND(E2980/L2980,2),0)</f>
        <v>0</v>
      </c>
      <c r="P2980" s="12" t="s">
        <v>8293</v>
      </c>
      <c r="Q2980" t="s">
        <v>8296</v>
      </c>
      <c r="R2980" s="9">
        <f t="shared" si="143"/>
        <v>42319.461377314816</v>
      </c>
      <c r="S2980" s="9">
        <f t="shared" si="144"/>
        <v>42349.461377314816</v>
      </c>
      <c r="T2980">
        <f t="shared" si="145"/>
        <v>2015</v>
      </c>
    </row>
    <row r="2981" spans="1:20" ht="43.5" x14ac:dyDescent="0.35">
      <c r="A2981">
        <v>2518</v>
      </c>
      <c r="B2981" s="3" t="s">
        <v>2518</v>
      </c>
      <c r="C2981" s="3" t="s">
        <v>6628</v>
      </c>
      <c r="D2981" s="6">
        <v>5000</v>
      </c>
      <c r="E2981" s="8">
        <v>0</v>
      </c>
      <c r="F2981" t="s">
        <v>8220</v>
      </c>
      <c r="G2981" t="s">
        <v>8223</v>
      </c>
      <c r="H2981" t="s">
        <v>8245</v>
      </c>
      <c r="I2981" s="11">
        <v>1415899228</v>
      </c>
      <c r="J2981">
        <v>1413303628</v>
      </c>
      <c r="K2981" t="b">
        <v>0</v>
      </c>
      <c r="L2981">
        <v>0</v>
      </c>
      <c r="M2981" t="b">
        <v>0</v>
      </c>
      <c r="N2981">
        <f>ROUND(E2981/D2981*100,0)</f>
        <v>0</v>
      </c>
      <c r="O2981">
        <f>IFERROR(ROUND(E2981/L2981,2),0)</f>
        <v>0</v>
      </c>
      <c r="P2981" s="12" t="s">
        <v>8288</v>
      </c>
      <c r="Q2981" t="s">
        <v>8322</v>
      </c>
      <c r="R2981" s="9">
        <f t="shared" si="143"/>
        <v>41926.680879629632</v>
      </c>
      <c r="S2981" s="9">
        <f t="shared" si="144"/>
        <v>41956.722546296296</v>
      </c>
      <c r="T2981">
        <f t="shared" si="145"/>
        <v>2014</v>
      </c>
    </row>
    <row r="2982" spans="1:20" ht="43.5" x14ac:dyDescent="0.3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 s="11">
        <v>1478046661</v>
      </c>
      <c r="J2982">
        <v>1476837061</v>
      </c>
      <c r="K2982" t="b">
        <v>0</v>
      </c>
      <c r="L2982">
        <v>12</v>
      </c>
      <c r="M2982" t="b">
        <v>1</v>
      </c>
      <c r="N2982">
        <f>ROUND(E2982/D2982*100,0)</f>
        <v>130</v>
      </c>
      <c r="O2982">
        <f>IFERROR(ROUND(E2982/L2982,2),0)</f>
        <v>16.25</v>
      </c>
      <c r="P2982" s="12" t="s">
        <v>8266</v>
      </c>
      <c r="Q2982" t="s">
        <v>8268</v>
      </c>
      <c r="R2982" s="9">
        <f t="shared" si="143"/>
        <v>42662.021539351852</v>
      </c>
      <c r="S2982" s="9">
        <f t="shared" si="144"/>
        <v>42676.021539351852</v>
      </c>
      <c r="T2982">
        <f t="shared" si="145"/>
        <v>2016</v>
      </c>
    </row>
    <row r="2983" spans="1:20" ht="58" x14ac:dyDescent="0.35">
      <c r="A2983">
        <v>2760</v>
      </c>
      <c r="B2983" s="3" t="s">
        <v>2760</v>
      </c>
      <c r="C2983" s="3" t="s">
        <v>6870</v>
      </c>
      <c r="D2983" s="6">
        <v>5000</v>
      </c>
      <c r="E2983" s="8">
        <v>0</v>
      </c>
      <c r="F2983" t="s">
        <v>8220</v>
      </c>
      <c r="G2983" t="s">
        <v>8224</v>
      </c>
      <c r="H2983" t="s">
        <v>8246</v>
      </c>
      <c r="I2983" s="11">
        <v>1371726258</v>
      </c>
      <c r="J2983">
        <v>1369134258</v>
      </c>
      <c r="K2983" t="b">
        <v>0</v>
      </c>
      <c r="L2983">
        <v>0</v>
      </c>
      <c r="M2983" t="b">
        <v>0</v>
      </c>
      <c r="N2983">
        <f>ROUND(E2983/D2983*100,0)</f>
        <v>0</v>
      </c>
      <c r="O2983">
        <f>IFERROR(ROUND(E2983/L2983,2),0)</f>
        <v>0</v>
      </c>
      <c r="P2983" s="12" t="s">
        <v>8280</v>
      </c>
      <c r="Q2983" t="s">
        <v>8321</v>
      </c>
      <c r="R2983" s="9">
        <f t="shared" si="143"/>
        <v>41415.461319444446</v>
      </c>
      <c r="S2983" s="9">
        <f t="shared" si="144"/>
        <v>41445.461319444446</v>
      </c>
      <c r="T2983">
        <f t="shared" si="145"/>
        <v>2013</v>
      </c>
    </row>
    <row r="2984" spans="1:20" ht="43.5" x14ac:dyDescent="0.35">
      <c r="A2984">
        <v>3206</v>
      </c>
      <c r="B2984" s="3" t="s">
        <v>3206</v>
      </c>
      <c r="C2984" s="3" t="s">
        <v>7316</v>
      </c>
      <c r="D2984" s="6">
        <v>5000</v>
      </c>
      <c r="E2984" s="8">
        <v>0</v>
      </c>
      <c r="F2984" t="s">
        <v>8220</v>
      </c>
      <c r="G2984" t="s">
        <v>8223</v>
      </c>
      <c r="H2984" t="s">
        <v>8245</v>
      </c>
      <c r="I2984" s="11">
        <v>1442644651</v>
      </c>
      <c r="J2984">
        <v>1440052651</v>
      </c>
      <c r="K2984" t="b">
        <v>0</v>
      </c>
      <c r="L2984">
        <v>0</v>
      </c>
      <c r="M2984" t="b">
        <v>0</v>
      </c>
      <c r="N2984">
        <f>ROUND(E2984/D2984*100,0)</f>
        <v>0</v>
      </c>
      <c r="O2984">
        <f>IFERROR(ROUND(E2984/L2984,2),0)</f>
        <v>0</v>
      </c>
      <c r="P2984" s="12" t="s">
        <v>8266</v>
      </c>
      <c r="Q2984" t="s">
        <v>8269</v>
      </c>
      <c r="R2984" s="9">
        <f t="shared" si="143"/>
        <v>42236.276053240741</v>
      </c>
      <c r="S2984" s="9">
        <f t="shared" si="144"/>
        <v>42266.276053240741</v>
      </c>
      <c r="T2984">
        <f t="shared" si="145"/>
        <v>2015</v>
      </c>
    </row>
    <row r="2985" spans="1:20" ht="58" x14ac:dyDescent="0.35">
      <c r="A2985">
        <v>3944</v>
      </c>
      <c r="B2985" s="3" t="s">
        <v>3941</v>
      </c>
      <c r="C2985" s="3" t="s">
        <v>8052</v>
      </c>
      <c r="D2985" s="6">
        <v>5000</v>
      </c>
      <c r="E2985" s="8">
        <v>0</v>
      </c>
      <c r="F2985" t="s">
        <v>8220</v>
      </c>
      <c r="G2985" t="s">
        <v>8223</v>
      </c>
      <c r="H2985" t="s">
        <v>8245</v>
      </c>
      <c r="I2985" s="11">
        <v>1440690875</v>
      </c>
      <c r="J2985">
        <v>1438098875</v>
      </c>
      <c r="K2985" t="b">
        <v>0</v>
      </c>
      <c r="L2985">
        <v>0</v>
      </c>
      <c r="M2985" t="b">
        <v>0</v>
      </c>
      <c r="N2985">
        <f>ROUND(E2985/D2985*100,0)</f>
        <v>0</v>
      </c>
      <c r="O2985">
        <f>IFERROR(ROUND(E2985/L2985,2),0)</f>
        <v>0</v>
      </c>
      <c r="P2985" s="12" t="s">
        <v>8266</v>
      </c>
      <c r="Q2985" t="s">
        <v>8268</v>
      </c>
      <c r="R2985" s="9">
        <f t="shared" si="143"/>
        <v>42213.662905092591</v>
      </c>
      <c r="S2985" s="9">
        <f t="shared" si="144"/>
        <v>42243.662905092591</v>
      </c>
      <c r="T2985">
        <f t="shared" si="145"/>
        <v>2015</v>
      </c>
    </row>
    <row r="2986" spans="1:20" x14ac:dyDescent="0.3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 s="11">
        <v>1468351341</v>
      </c>
      <c r="J2986">
        <v>1467746541</v>
      </c>
      <c r="K2986" t="b">
        <v>0</v>
      </c>
      <c r="L2986">
        <v>4</v>
      </c>
      <c r="M2986" t="b">
        <v>0</v>
      </c>
      <c r="N2986">
        <f>ROUND(E2986/D2986*100,0)</f>
        <v>95</v>
      </c>
      <c r="O2986">
        <f>IFERROR(ROUND(E2986/L2986,2),0)</f>
        <v>47.5</v>
      </c>
      <c r="P2986" s="12" t="s">
        <v>8311</v>
      </c>
      <c r="Q2986" t="s">
        <v>8312</v>
      </c>
      <c r="R2986" s="9">
        <f t="shared" si="143"/>
        <v>42556.807187500002</v>
      </c>
      <c r="S2986" s="9">
        <f t="shared" si="144"/>
        <v>42563.807187500002</v>
      </c>
      <c r="T2986">
        <f t="shared" si="145"/>
        <v>2016</v>
      </c>
    </row>
    <row r="2987" spans="1:20" ht="43.5" x14ac:dyDescent="0.3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 s="11">
        <v>1428069541</v>
      </c>
      <c r="J2987">
        <v>1425481141</v>
      </c>
      <c r="K2987" t="b">
        <v>0</v>
      </c>
      <c r="L2987">
        <v>4</v>
      </c>
      <c r="M2987" t="b">
        <v>0</v>
      </c>
      <c r="N2987">
        <f>ROUND(E2987/D2987*100,0)</f>
        <v>2</v>
      </c>
      <c r="O2987">
        <f>IFERROR(ROUND(E2987/L2987,2),0)</f>
        <v>47.5</v>
      </c>
      <c r="P2987" s="12" t="s">
        <v>8290</v>
      </c>
      <c r="Q2987" t="s">
        <v>8302</v>
      </c>
      <c r="R2987" s="9">
        <f t="shared" si="143"/>
        <v>42067.62431712963</v>
      </c>
      <c r="S2987" s="9">
        <f t="shared" si="144"/>
        <v>42097.582650462966</v>
      </c>
      <c r="T2987">
        <f t="shared" si="145"/>
        <v>2015</v>
      </c>
    </row>
    <row r="2988" spans="1:20" ht="58" x14ac:dyDescent="0.35">
      <c r="A2988">
        <v>4031</v>
      </c>
      <c r="B2988" s="3" t="s">
        <v>4027</v>
      </c>
      <c r="C2988" s="3" t="s">
        <v>8136</v>
      </c>
      <c r="D2988" s="6">
        <v>5000</v>
      </c>
      <c r="E2988" s="8">
        <v>0</v>
      </c>
      <c r="F2988" t="s">
        <v>8220</v>
      </c>
      <c r="G2988" t="s">
        <v>8223</v>
      </c>
      <c r="H2988" t="s">
        <v>8245</v>
      </c>
      <c r="I2988" s="11">
        <v>1418914964</v>
      </c>
      <c r="J2988">
        <v>1414591364</v>
      </c>
      <c r="K2988" t="b">
        <v>0</v>
      </c>
      <c r="L2988">
        <v>0</v>
      </c>
      <c r="M2988" t="b">
        <v>0</v>
      </c>
      <c r="N2988">
        <f>ROUND(E2988/D2988*100,0)</f>
        <v>0</v>
      </c>
      <c r="O2988">
        <f>IFERROR(ROUND(E2988/L2988,2),0)</f>
        <v>0</v>
      </c>
      <c r="P2988" s="12" t="s">
        <v>8266</v>
      </c>
      <c r="Q2988" t="s">
        <v>8268</v>
      </c>
      <c r="R2988" s="9">
        <f t="shared" si="143"/>
        <v>41941.585231481484</v>
      </c>
      <c r="S2988" s="9">
        <f t="shared" si="144"/>
        <v>41991.626898148148</v>
      </c>
      <c r="T2988">
        <f t="shared" si="145"/>
        <v>2014</v>
      </c>
    </row>
    <row r="2989" spans="1:20" ht="43.5" x14ac:dyDescent="0.35">
      <c r="A2989">
        <v>1701</v>
      </c>
      <c r="B2989" s="3" t="s">
        <v>1702</v>
      </c>
      <c r="C2989" s="3" t="s">
        <v>5811</v>
      </c>
      <c r="D2989" s="6">
        <v>5050</v>
      </c>
      <c r="E2989" s="8">
        <v>10</v>
      </c>
      <c r="F2989" t="s">
        <v>8220</v>
      </c>
      <c r="G2989" t="s">
        <v>8223</v>
      </c>
      <c r="H2989" t="s">
        <v>8245</v>
      </c>
      <c r="I2989" s="11">
        <v>1421337405</v>
      </c>
      <c r="J2989">
        <v>1418745405</v>
      </c>
      <c r="K2989" t="b">
        <v>0</v>
      </c>
      <c r="L2989">
        <v>2</v>
      </c>
      <c r="M2989" t="b">
        <v>0</v>
      </c>
      <c r="N2989">
        <f>ROUND(E2989/D2989*100,0)</f>
        <v>0</v>
      </c>
      <c r="O2989">
        <f>IFERROR(ROUND(E2989/L2989,2),0)</f>
        <v>5</v>
      </c>
      <c r="P2989" s="12" t="s">
        <v>8293</v>
      </c>
      <c r="Q2989" t="s">
        <v>8296</v>
      </c>
      <c r="R2989" s="9">
        <f t="shared" si="143"/>
        <v>41989.664409722223</v>
      </c>
      <c r="S2989" s="9">
        <f t="shared" si="144"/>
        <v>42019.664409722223</v>
      </c>
      <c r="T2989">
        <f t="shared" si="145"/>
        <v>2014</v>
      </c>
    </row>
    <row r="2990" spans="1:20" ht="43.5" x14ac:dyDescent="0.35">
      <c r="A2990">
        <v>1163</v>
      </c>
      <c r="B2990" s="3" t="s">
        <v>1164</v>
      </c>
      <c r="C2990" s="3" t="s">
        <v>5273</v>
      </c>
      <c r="D2990" s="6">
        <v>5200</v>
      </c>
      <c r="E2990" s="8">
        <v>0</v>
      </c>
      <c r="F2990" t="s">
        <v>8220</v>
      </c>
      <c r="G2990" t="s">
        <v>8223</v>
      </c>
      <c r="H2990" t="s">
        <v>8245</v>
      </c>
      <c r="I2990" s="11">
        <v>1407604920</v>
      </c>
      <c r="J2990">
        <v>1405012920</v>
      </c>
      <c r="K2990" t="b">
        <v>0</v>
      </c>
      <c r="L2990">
        <v>0</v>
      </c>
      <c r="M2990" t="b">
        <v>0</v>
      </c>
      <c r="N2990">
        <f>ROUND(E2990/D2990*100,0)</f>
        <v>0</v>
      </c>
      <c r="O2990">
        <f>IFERROR(ROUND(E2990/L2990,2),0)</f>
        <v>0</v>
      </c>
      <c r="P2990" s="12" t="s">
        <v>8288</v>
      </c>
      <c r="Q2990" t="s">
        <v>8310</v>
      </c>
      <c r="R2990" s="9">
        <f t="shared" si="143"/>
        <v>41830.723611111112</v>
      </c>
      <c r="S2990" s="9">
        <f t="shared" si="144"/>
        <v>41860.723611111112</v>
      </c>
      <c r="T2990">
        <f t="shared" si="145"/>
        <v>2014</v>
      </c>
    </row>
    <row r="2991" spans="1:20" ht="58" x14ac:dyDescent="0.35">
      <c r="A2991">
        <v>2900</v>
      </c>
      <c r="B2991" s="3" t="s">
        <v>2900</v>
      </c>
      <c r="C2991" s="3" t="s">
        <v>7010</v>
      </c>
      <c r="D2991" s="6">
        <v>5500</v>
      </c>
      <c r="E2991" s="8">
        <v>3405</v>
      </c>
      <c r="F2991" t="s">
        <v>8220</v>
      </c>
      <c r="G2991" t="s">
        <v>8223</v>
      </c>
      <c r="H2991" t="s">
        <v>8245</v>
      </c>
      <c r="I2991" s="11">
        <v>1407562632</v>
      </c>
      <c r="J2991">
        <v>1404970632</v>
      </c>
      <c r="K2991" t="b">
        <v>0</v>
      </c>
      <c r="L2991">
        <v>7</v>
      </c>
      <c r="M2991" t="b">
        <v>0</v>
      </c>
      <c r="N2991">
        <f>ROUND(E2991/D2991*100,0)</f>
        <v>62</v>
      </c>
      <c r="O2991">
        <f>IFERROR(ROUND(E2991/L2991,2),0)</f>
        <v>486.43</v>
      </c>
      <c r="P2991" s="12" t="s">
        <v>8266</v>
      </c>
      <c r="Q2991" t="s">
        <v>8268</v>
      </c>
      <c r="R2991" s="9">
        <f t="shared" si="143"/>
        <v>41830.234166666669</v>
      </c>
      <c r="S2991" s="9">
        <f t="shared" si="144"/>
        <v>41860.234166666669</v>
      </c>
      <c r="T2991">
        <f t="shared" si="145"/>
        <v>2014</v>
      </c>
    </row>
    <row r="2992" spans="1:20" ht="43.5" x14ac:dyDescent="0.35">
      <c r="A2992">
        <v>3207</v>
      </c>
      <c r="B2992" s="3" t="s">
        <v>3207</v>
      </c>
      <c r="C2992" s="3" t="s">
        <v>7317</v>
      </c>
      <c r="D2992" s="6">
        <v>5500</v>
      </c>
      <c r="E2992" s="8">
        <v>2550</v>
      </c>
      <c r="F2992" t="s">
        <v>8220</v>
      </c>
      <c r="G2992" t="s">
        <v>8223</v>
      </c>
      <c r="H2992" t="s">
        <v>8245</v>
      </c>
      <c r="I2992" s="11">
        <v>1429767607</v>
      </c>
      <c r="J2992">
        <v>1424587207</v>
      </c>
      <c r="K2992" t="b">
        <v>0</v>
      </c>
      <c r="L2992">
        <v>36</v>
      </c>
      <c r="M2992" t="b">
        <v>0</v>
      </c>
      <c r="N2992">
        <f>ROUND(E2992/D2992*100,0)</f>
        <v>46</v>
      </c>
      <c r="O2992">
        <f>IFERROR(ROUND(E2992/L2992,2),0)</f>
        <v>70.83</v>
      </c>
      <c r="P2992" s="12" t="s">
        <v>8266</v>
      </c>
      <c r="Q2992" t="s">
        <v>8269</v>
      </c>
      <c r="R2992" s="9">
        <f t="shared" si="143"/>
        <v>42057.277858796297</v>
      </c>
      <c r="S2992" s="9">
        <f t="shared" si="144"/>
        <v>42117.236192129625</v>
      </c>
      <c r="T2992">
        <f t="shared" si="145"/>
        <v>2015</v>
      </c>
    </row>
    <row r="2993" spans="1:20" ht="29" x14ac:dyDescent="0.35">
      <c r="A2993">
        <v>1987</v>
      </c>
      <c r="B2993" s="3" t="s">
        <v>1988</v>
      </c>
      <c r="C2993" s="3" t="s">
        <v>6097</v>
      </c>
      <c r="D2993" s="6">
        <v>5500</v>
      </c>
      <c r="E2993" s="8">
        <v>2336</v>
      </c>
      <c r="F2993" t="s">
        <v>8220</v>
      </c>
      <c r="G2993" t="s">
        <v>8224</v>
      </c>
      <c r="H2993" t="s">
        <v>8246</v>
      </c>
      <c r="I2993" s="11">
        <v>1425223276</v>
      </c>
      <c r="J2993">
        <v>1422631276</v>
      </c>
      <c r="K2993" t="b">
        <v>0</v>
      </c>
      <c r="L2993">
        <v>28</v>
      </c>
      <c r="M2993" t="b">
        <v>0</v>
      </c>
      <c r="N2993">
        <f>ROUND(E2993/D2993*100,0)</f>
        <v>42</v>
      </c>
      <c r="O2993">
        <f>IFERROR(ROUND(E2993/L2993,2),0)</f>
        <v>83.43</v>
      </c>
      <c r="P2993" s="12" t="s">
        <v>8282</v>
      </c>
      <c r="Q2993" t="s">
        <v>8318</v>
      </c>
      <c r="R2993" s="9">
        <f t="shared" si="143"/>
        <v>42034.639768518522</v>
      </c>
      <c r="S2993" s="9">
        <f t="shared" si="144"/>
        <v>42064.639768518522</v>
      </c>
      <c r="T2993">
        <f t="shared" si="145"/>
        <v>2015</v>
      </c>
    </row>
    <row r="2994" spans="1:20" ht="43.5" x14ac:dyDescent="0.3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 s="11">
        <v>1462914000</v>
      </c>
      <c r="J2994">
        <v>1460914253</v>
      </c>
      <c r="K2994" t="b">
        <v>0</v>
      </c>
      <c r="L2994">
        <v>15</v>
      </c>
      <c r="M2994" t="b">
        <v>1</v>
      </c>
      <c r="N2994">
        <f>ROUND(E2994/D2994*100,0)</f>
        <v>180</v>
      </c>
      <c r="O2994">
        <f>IFERROR(ROUND(E2994/L2994,2),0)</f>
        <v>12</v>
      </c>
      <c r="P2994" s="12" t="s">
        <v>8266</v>
      </c>
      <c r="Q2994" t="s">
        <v>8268</v>
      </c>
      <c r="R2994" s="9">
        <f t="shared" si="143"/>
        <v>42477.729780092588</v>
      </c>
      <c r="S2994" s="9">
        <f t="shared" si="144"/>
        <v>42500.875</v>
      </c>
      <c r="T2994">
        <f t="shared" si="145"/>
        <v>2016</v>
      </c>
    </row>
    <row r="2995" spans="1:20" ht="29" x14ac:dyDescent="0.3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 s="11">
        <v>1347672937</v>
      </c>
      <c r="J2995">
        <v>1346463337</v>
      </c>
      <c r="K2995" t="b">
        <v>0</v>
      </c>
      <c r="L2995">
        <v>8</v>
      </c>
      <c r="M2995" t="b">
        <v>1</v>
      </c>
      <c r="N2995">
        <f>ROUND(E2995/D2995*100,0)</f>
        <v>120</v>
      </c>
      <c r="O2995">
        <f>IFERROR(ROUND(E2995/L2995,2),0)</f>
        <v>22.5</v>
      </c>
      <c r="P2995" s="12" t="s">
        <v>8293</v>
      </c>
      <c r="Q2995" t="s">
        <v>8297</v>
      </c>
      <c r="R2995" s="9">
        <f t="shared" si="143"/>
        <v>41153.066400462965</v>
      </c>
      <c r="S2995" s="9">
        <f t="shared" si="144"/>
        <v>41167.066400462965</v>
      </c>
      <c r="T2995">
        <f t="shared" si="145"/>
        <v>2012</v>
      </c>
    </row>
    <row r="2996" spans="1:20" ht="43.5" x14ac:dyDescent="0.35">
      <c r="A2996">
        <v>1781</v>
      </c>
      <c r="B2996" s="3" t="s">
        <v>1782</v>
      </c>
      <c r="C2996" s="3" t="s">
        <v>5891</v>
      </c>
      <c r="D2996" s="6">
        <v>5500</v>
      </c>
      <c r="E2996" s="8">
        <v>1417</v>
      </c>
      <c r="F2996" t="s">
        <v>8220</v>
      </c>
      <c r="G2996" t="s">
        <v>8223</v>
      </c>
      <c r="H2996" t="s">
        <v>8245</v>
      </c>
      <c r="I2996" s="11">
        <v>1473950945</v>
      </c>
      <c r="J2996">
        <v>1471272545</v>
      </c>
      <c r="K2996" t="b">
        <v>1</v>
      </c>
      <c r="L2996">
        <v>24</v>
      </c>
      <c r="M2996" t="b">
        <v>0</v>
      </c>
      <c r="N2996">
        <f>ROUND(E2996/D2996*100,0)</f>
        <v>26</v>
      </c>
      <c r="O2996">
        <f>IFERROR(ROUND(E2996/L2996,2),0)</f>
        <v>59.04</v>
      </c>
      <c r="P2996" s="12" t="s">
        <v>8282</v>
      </c>
      <c r="Q2996" t="s">
        <v>8283</v>
      </c>
      <c r="R2996" s="9">
        <f t="shared" si="143"/>
        <v>42597.617418981477</v>
      </c>
      <c r="S2996" s="9">
        <f t="shared" si="144"/>
        <v>42628.617418981477</v>
      </c>
      <c r="T2996">
        <f t="shared" si="145"/>
        <v>2016</v>
      </c>
    </row>
    <row r="2997" spans="1:20" ht="58" x14ac:dyDescent="0.35">
      <c r="A2997">
        <v>2778</v>
      </c>
      <c r="B2997" s="3" t="s">
        <v>2778</v>
      </c>
      <c r="C2997" s="3" t="s">
        <v>6888</v>
      </c>
      <c r="D2997" s="6">
        <v>5500</v>
      </c>
      <c r="E2997" s="8">
        <v>1405</v>
      </c>
      <c r="F2997" t="s">
        <v>8220</v>
      </c>
      <c r="G2997" t="s">
        <v>8223</v>
      </c>
      <c r="H2997" t="s">
        <v>8245</v>
      </c>
      <c r="I2997" s="11">
        <v>1409009306</v>
      </c>
      <c r="J2997">
        <v>1406417306</v>
      </c>
      <c r="K2997" t="b">
        <v>0</v>
      </c>
      <c r="L2997">
        <v>15</v>
      </c>
      <c r="M2997" t="b">
        <v>0</v>
      </c>
      <c r="N2997">
        <f>ROUND(E2997/D2997*100,0)</f>
        <v>26</v>
      </c>
      <c r="O2997">
        <f>IFERROR(ROUND(E2997/L2997,2),0)</f>
        <v>93.67</v>
      </c>
      <c r="P2997" s="12" t="s">
        <v>8280</v>
      </c>
      <c r="Q2997" t="s">
        <v>8321</v>
      </c>
      <c r="R2997" s="9">
        <f t="shared" si="143"/>
        <v>41846.978078703702</v>
      </c>
      <c r="S2997" s="9">
        <f t="shared" si="144"/>
        <v>41876.978078703702</v>
      </c>
      <c r="T2997">
        <f t="shared" si="145"/>
        <v>2014</v>
      </c>
    </row>
    <row r="2998" spans="1:20" ht="43.5" x14ac:dyDescent="0.3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 s="11">
        <v>1429839571</v>
      </c>
      <c r="J2998">
        <v>1427247571</v>
      </c>
      <c r="K2998" t="b">
        <v>0</v>
      </c>
      <c r="L2998">
        <v>6</v>
      </c>
      <c r="M2998" t="b">
        <v>0</v>
      </c>
      <c r="N2998">
        <f>ROUND(E2998/D2998*100,0)</f>
        <v>3</v>
      </c>
      <c r="O2998">
        <f>IFERROR(ROUND(E2998/L2998,2),0)</f>
        <v>30</v>
      </c>
      <c r="P2998" s="12" t="s">
        <v>8277</v>
      </c>
      <c r="Q2998" t="s">
        <v>8307</v>
      </c>
      <c r="R2998" s="9">
        <f t="shared" si="143"/>
        <v>42088.069108796291</v>
      </c>
      <c r="S2998" s="9">
        <f t="shared" si="144"/>
        <v>42118.069108796291</v>
      </c>
      <c r="T2998">
        <f t="shared" si="145"/>
        <v>2015</v>
      </c>
    </row>
    <row r="2999" spans="1:20" ht="43.5" x14ac:dyDescent="0.35">
      <c r="A2999">
        <v>1772</v>
      </c>
      <c r="B2999" s="3" t="s">
        <v>1773</v>
      </c>
      <c r="C2999" s="3" t="s">
        <v>5882</v>
      </c>
      <c r="D2999" s="6">
        <v>5500</v>
      </c>
      <c r="E2999" s="8">
        <v>858</v>
      </c>
      <c r="F2999" t="s">
        <v>8220</v>
      </c>
      <c r="G2999" t="s">
        <v>8224</v>
      </c>
      <c r="H2999" t="s">
        <v>8246</v>
      </c>
      <c r="I2999" s="11">
        <v>1404666836</v>
      </c>
      <c r="J2999">
        <v>1399482836</v>
      </c>
      <c r="K2999" t="b">
        <v>1</v>
      </c>
      <c r="L2999">
        <v>19</v>
      </c>
      <c r="M2999" t="b">
        <v>0</v>
      </c>
      <c r="N2999">
        <f>ROUND(E2999/D2999*100,0)</f>
        <v>16</v>
      </c>
      <c r="O2999">
        <f>IFERROR(ROUND(E2999/L2999,2),0)</f>
        <v>45.16</v>
      </c>
      <c r="P2999" s="12" t="s">
        <v>8282</v>
      </c>
      <c r="Q2999" t="s">
        <v>8283</v>
      </c>
      <c r="R2999" s="9">
        <f t="shared" si="143"/>
        <v>41766.718009259261</v>
      </c>
      <c r="S2999" s="9">
        <f t="shared" si="144"/>
        <v>41826.718009259261</v>
      </c>
      <c r="T2999">
        <f t="shared" si="145"/>
        <v>2014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>ROUND(E3000/D3000*100,0)</f>
        <v>18</v>
      </c>
      <c r="O3000">
        <f>IFERROR(ROUND(E3000/L3000,2),0)</f>
        <v>59.33</v>
      </c>
      <c r="P3000" s="12" t="s">
        <v>8293</v>
      </c>
      <c r="Q3000" t="s">
        <v>8319</v>
      </c>
      <c r="R3000" s="9">
        <f t="shared" si="143"/>
        <v>40731.61037037037</v>
      </c>
      <c r="S3000" s="9">
        <f t="shared" si="144"/>
        <v>40761.61037037037</v>
      </c>
      <c r="T3000">
        <f t="shared" si="145"/>
        <v>2011</v>
      </c>
    </row>
    <row r="3001" spans="1:20" ht="43.5" x14ac:dyDescent="0.35">
      <c r="A3001">
        <v>3731</v>
      </c>
      <c r="B3001" s="3" t="s">
        <v>3728</v>
      </c>
      <c r="C3001" s="3" t="s">
        <v>7841</v>
      </c>
      <c r="D3001" s="6">
        <v>5500</v>
      </c>
      <c r="E3001" s="8">
        <v>620</v>
      </c>
      <c r="F3001" t="s">
        <v>8220</v>
      </c>
      <c r="G3001" t="s">
        <v>8223</v>
      </c>
      <c r="H3001" t="s">
        <v>8245</v>
      </c>
      <c r="I3001" s="11">
        <v>1420860180</v>
      </c>
      <c r="J3001">
        <v>1418234646</v>
      </c>
      <c r="K3001" t="b">
        <v>0</v>
      </c>
      <c r="L3001">
        <v>12</v>
      </c>
      <c r="M3001" t="b">
        <v>0</v>
      </c>
      <c r="N3001">
        <f>ROUND(E3001/D3001*100,0)</f>
        <v>11</v>
      </c>
      <c r="O3001">
        <f>IFERROR(ROUND(E3001/L3001,2),0)</f>
        <v>51.67</v>
      </c>
      <c r="P3001" s="12" t="s">
        <v>8266</v>
      </c>
      <c r="Q3001" t="s">
        <v>8268</v>
      </c>
      <c r="R3001" s="9">
        <f t="shared" si="143"/>
        <v>41983.752847222218</v>
      </c>
      <c r="S3001" s="9">
        <f t="shared" si="144"/>
        <v>42014.140972222223</v>
      </c>
      <c r="T3001">
        <f t="shared" si="145"/>
        <v>2014</v>
      </c>
    </row>
    <row r="3002" spans="1:20" ht="43.5" x14ac:dyDescent="0.35">
      <c r="A3002">
        <v>1725</v>
      </c>
      <c r="B3002" s="3" t="s">
        <v>1726</v>
      </c>
      <c r="C3002" s="3" t="s">
        <v>5835</v>
      </c>
      <c r="D3002" s="6">
        <v>5500</v>
      </c>
      <c r="E3002" s="8">
        <v>560</v>
      </c>
      <c r="F3002" t="s">
        <v>8220</v>
      </c>
      <c r="G3002" t="s">
        <v>8223</v>
      </c>
      <c r="H3002" t="s">
        <v>8245</v>
      </c>
      <c r="I3002" s="11">
        <v>1408922049</v>
      </c>
      <c r="J3002">
        <v>1406330049</v>
      </c>
      <c r="K3002" t="b">
        <v>0</v>
      </c>
      <c r="L3002">
        <v>9</v>
      </c>
      <c r="M3002" t="b">
        <v>0</v>
      </c>
      <c r="N3002">
        <f>ROUND(E3002/D3002*100,0)</f>
        <v>10</v>
      </c>
      <c r="O3002">
        <f>IFERROR(ROUND(E3002/L3002,2),0)</f>
        <v>62.22</v>
      </c>
      <c r="P3002" s="12" t="s">
        <v>8293</v>
      </c>
      <c r="Q3002" t="s">
        <v>8296</v>
      </c>
      <c r="R3002" s="9">
        <f t="shared" si="143"/>
        <v>41845.968159722222</v>
      </c>
      <c r="S3002" s="9">
        <f t="shared" si="144"/>
        <v>41875.968159722222</v>
      </c>
      <c r="T3002">
        <f t="shared" si="145"/>
        <v>2014</v>
      </c>
    </row>
    <row r="3003" spans="1:20" ht="43.5" x14ac:dyDescent="0.35">
      <c r="A3003">
        <v>2892</v>
      </c>
      <c r="B3003" s="3" t="s">
        <v>2892</v>
      </c>
      <c r="C3003" s="3" t="s">
        <v>7002</v>
      </c>
      <c r="D3003" s="6">
        <v>5500</v>
      </c>
      <c r="E3003" s="8">
        <v>500</v>
      </c>
      <c r="F3003" t="s">
        <v>8220</v>
      </c>
      <c r="G3003" t="s">
        <v>8223</v>
      </c>
      <c r="H3003" t="s">
        <v>8245</v>
      </c>
      <c r="I3003" s="11">
        <v>1409000400</v>
      </c>
      <c r="J3003">
        <v>1408381704</v>
      </c>
      <c r="K3003" t="b">
        <v>0</v>
      </c>
      <c r="L3003">
        <v>17</v>
      </c>
      <c r="M3003" t="b">
        <v>0</v>
      </c>
      <c r="N3003">
        <f>ROUND(E3003/D3003*100,0)</f>
        <v>9</v>
      </c>
      <c r="O3003">
        <f>IFERROR(ROUND(E3003/L3003,2),0)</f>
        <v>29.41</v>
      </c>
      <c r="P3003" s="12" t="s">
        <v>8266</v>
      </c>
      <c r="Q3003" t="s">
        <v>8268</v>
      </c>
      <c r="R3003" s="9">
        <f t="shared" si="143"/>
        <v>41869.714166666665</v>
      </c>
      <c r="S3003" s="9">
        <f t="shared" si="144"/>
        <v>41876.875</v>
      </c>
      <c r="T3003">
        <f t="shared" si="145"/>
        <v>2014</v>
      </c>
    </row>
    <row r="3004" spans="1:20" ht="43.5" x14ac:dyDescent="0.35">
      <c r="A3004">
        <v>1788</v>
      </c>
      <c r="B3004" s="3" t="s">
        <v>1789</v>
      </c>
      <c r="C3004" s="3" t="s">
        <v>5898</v>
      </c>
      <c r="D3004" s="6">
        <v>5500</v>
      </c>
      <c r="E3004" s="8">
        <v>76</v>
      </c>
      <c r="F3004" t="s">
        <v>8220</v>
      </c>
      <c r="G3004" t="s">
        <v>8224</v>
      </c>
      <c r="H3004" t="s">
        <v>8246</v>
      </c>
      <c r="I3004" s="11">
        <v>1414795542</v>
      </c>
      <c r="J3004">
        <v>1412203542</v>
      </c>
      <c r="K3004" t="b">
        <v>1</v>
      </c>
      <c r="L3004">
        <v>4</v>
      </c>
      <c r="M3004" t="b">
        <v>0</v>
      </c>
      <c r="N3004">
        <f>ROUND(E3004/D3004*100,0)</f>
        <v>1</v>
      </c>
      <c r="O3004">
        <f>IFERROR(ROUND(E3004/L3004,2),0)</f>
        <v>19</v>
      </c>
      <c r="P3004" s="12" t="s">
        <v>8282</v>
      </c>
      <c r="Q3004" t="s">
        <v>8283</v>
      </c>
      <c r="R3004" s="9">
        <f t="shared" si="143"/>
        <v>41913.94840277778</v>
      </c>
      <c r="S3004" s="9">
        <f t="shared" si="144"/>
        <v>41943.94840277778</v>
      </c>
      <c r="T3004">
        <f t="shared" si="145"/>
        <v>2014</v>
      </c>
    </row>
    <row r="3005" spans="1:20" ht="72.5" x14ac:dyDescent="0.35">
      <c r="A3005">
        <v>3941</v>
      </c>
      <c r="B3005" s="3" t="s">
        <v>3938</v>
      </c>
      <c r="C3005" s="3" t="s">
        <v>8049</v>
      </c>
      <c r="D3005" s="6">
        <v>5500</v>
      </c>
      <c r="E3005" s="8">
        <v>50</v>
      </c>
      <c r="F3005" t="s">
        <v>8220</v>
      </c>
      <c r="G3005" t="s">
        <v>8223</v>
      </c>
      <c r="H3005" t="s">
        <v>8245</v>
      </c>
      <c r="I3005" s="11">
        <v>1416877200</v>
      </c>
      <c r="J3005">
        <v>1414505137</v>
      </c>
      <c r="K3005" t="b">
        <v>0</v>
      </c>
      <c r="L3005">
        <v>2</v>
      </c>
      <c r="M3005" t="b">
        <v>0</v>
      </c>
      <c r="N3005">
        <f>ROUND(E3005/D3005*100,0)</f>
        <v>1</v>
      </c>
      <c r="O3005">
        <f>IFERROR(ROUND(E3005/L3005,2),0)</f>
        <v>25</v>
      </c>
      <c r="P3005" s="12" t="s">
        <v>8266</v>
      </c>
      <c r="Q3005" t="s">
        <v>8268</v>
      </c>
      <c r="R3005" s="9">
        <f t="shared" si="143"/>
        <v>41940.587233796294</v>
      </c>
      <c r="S3005" s="9">
        <f t="shared" si="144"/>
        <v>41968.041666666672</v>
      </c>
      <c r="T3005">
        <f t="shared" si="145"/>
        <v>2014</v>
      </c>
    </row>
    <row r="3006" spans="1:20" ht="43.5" x14ac:dyDescent="0.35">
      <c r="A3006">
        <v>920</v>
      </c>
      <c r="B3006" s="3" t="s">
        <v>921</v>
      </c>
      <c r="C3006" s="3" t="s">
        <v>5030</v>
      </c>
      <c r="D3006" s="6">
        <v>5500</v>
      </c>
      <c r="E3006" s="8">
        <v>0</v>
      </c>
      <c r="F3006" t="s">
        <v>8220</v>
      </c>
      <c r="G3006" t="s">
        <v>8223</v>
      </c>
      <c r="H3006" t="s">
        <v>8245</v>
      </c>
      <c r="I3006" s="11">
        <v>1384448822</v>
      </c>
      <c r="J3006">
        <v>1381853222</v>
      </c>
      <c r="K3006" t="b">
        <v>0</v>
      </c>
      <c r="L3006">
        <v>0</v>
      </c>
      <c r="M3006" t="b">
        <v>0</v>
      </c>
      <c r="N3006">
        <f>ROUND(E3006/D3006*100,0)</f>
        <v>0</v>
      </c>
      <c r="O3006">
        <f>IFERROR(ROUND(E3006/L3006,2),0)</f>
        <v>0</v>
      </c>
      <c r="P3006" s="12" t="s">
        <v>8293</v>
      </c>
      <c r="Q3006" t="s">
        <v>8315</v>
      </c>
      <c r="R3006" s="9">
        <f t="shared" si="143"/>
        <v>41562.67155092593</v>
      </c>
      <c r="S3006" s="9">
        <f t="shared" si="144"/>
        <v>41592.713217592594</v>
      </c>
      <c r="T3006">
        <f t="shared" si="145"/>
        <v>2013</v>
      </c>
    </row>
    <row r="3007" spans="1:20" ht="43.5" x14ac:dyDescent="0.35">
      <c r="A3007">
        <v>1706</v>
      </c>
      <c r="B3007" s="3" t="s">
        <v>1707</v>
      </c>
      <c r="C3007" s="3" t="s">
        <v>5816</v>
      </c>
      <c r="D3007" s="6">
        <v>5500</v>
      </c>
      <c r="E3007" s="8">
        <v>0</v>
      </c>
      <c r="F3007" t="s">
        <v>8220</v>
      </c>
      <c r="G3007" t="s">
        <v>8235</v>
      </c>
      <c r="H3007" t="s">
        <v>8248</v>
      </c>
      <c r="I3007" s="11">
        <v>1440314472</v>
      </c>
      <c r="J3007">
        <v>1435130472</v>
      </c>
      <c r="K3007" t="b">
        <v>0</v>
      </c>
      <c r="L3007">
        <v>0</v>
      </c>
      <c r="M3007" t="b">
        <v>0</v>
      </c>
      <c r="N3007">
        <f>ROUND(E3007/D3007*100,0)</f>
        <v>0</v>
      </c>
      <c r="O3007">
        <f>IFERROR(ROUND(E3007/L3007,2),0)</f>
        <v>0</v>
      </c>
      <c r="P3007" s="12" t="s">
        <v>8293</v>
      </c>
      <c r="Q3007" t="s">
        <v>8296</v>
      </c>
      <c r="R3007" s="9">
        <f t="shared" si="143"/>
        <v>42179.306388888886</v>
      </c>
      <c r="S3007" s="9">
        <f t="shared" si="144"/>
        <v>42239.306388888886</v>
      </c>
      <c r="T3007">
        <f t="shared" si="145"/>
        <v>2015</v>
      </c>
    </row>
    <row r="3008" spans="1:20" ht="43.5" x14ac:dyDescent="0.35">
      <c r="A3008">
        <v>2881</v>
      </c>
      <c r="B3008" s="3" t="s">
        <v>2881</v>
      </c>
      <c r="C3008" s="3" t="s">
        <v>6991</v>
      </c>
      <c r="D3008" s="6">
        <v>5500</v>
      </c>
      <c r="E3008" s="8">
        <v>0</v>
      </c>
      <c r="F3008" t="s">
        <v>8220</v>
      </c>
      <c r="G3008" t="s">
        <v>8223</v>
      </c>
      <c r="H3008" t="s">
        <v>8245</v>
      </c>
      <c r="I3008" s="11">
        <v>1417620036</v>
      </c>
      <c r="J3008">
        <v>1412432436</v>
      </c>
      <c r="K3008" t="b">
        <v>0</v>
      </c>
      <c r="L3008">
        <v>0</v>
      </c>
      <c r="M3008" t="b">
        <v>0</v>
      </c>
      <c r="N3008">
        <f>ROUND(E3008/D3008*100,0)</f>
        <v>0</v>
      </c>
      <c r="O3008">
        <f>IFERROR(ROUND(E3008/L3008,2),0)</f>
        <v>0</v>
      </c>
      <c r="P3008" s="12" t="s">
        <v>8266</v>
      </c>
      <c r="Q3008" t="s">
        <v>8268</v>
      </c>
      <c r="R3008" s="9">
        <f t="shared" si="143"/>
        <v>41916.597638888888</v>
      </c>
      <c r="S3008" s="9">
        <f t="shared" si="144"/>
        <v>41976.639305555553</v>
      </c>
      <c r="T3008">
        <f t="shared" si="145"/>
        <v>2014</v>
      </c>
    </row>
    <row r="3009" spans="1:20" ht="43.5" x14ac:dyDescent="0.35">
      <c r="A3009">
        <v>3956</v>
      </c>
      <c r="B3009" s="3" t="s">
        <v>3953</v>
      </c>
      <c r="C3009" s="3" t="s">
        <v>8063</v>
      </c>
      <c r="D3009" s="6">
        <v>5500</v>
      </c>
      <c r="E3009" s="8">
        <v>0</v>
      </c>
      <c r="F3009" t="s">
        <v>8220</v>
      </c>
      <c r="G3009" t="s">
        <v>8223</v>
      </c>
      <c r="H3009" t="s">
        <v>8245</v>
      </c>
      <c r="I3009" s="11">
        <v>1461543600</v>
      </c>
      <c r="J3009">
        <v>1459203727</v>
      </c>
      <c r="K3009" t="b">
        <v>0</v>
      </c>
      <c r="L3009">
        <v>0</v>
      </c>
      <c r="M3009" t="b">
        <v>0</v>
      </c>
      <c r="N3009">
        <f>ROUND(E3009/D3009*100,0)</f>
        <v>0</v>
      </c>
      <c r="O3009">
        <f>IFERROR(ROUND(E3009/L3009,2),0)</f>
        <v>0</v>
      </c>
      <c r="P3009" s="12" t="s">
        <v>8266</v>
      </c>
      <c r="Q3009" t="s">
        <v>8268</v>
      </c>
      <c r="R3009" s="9">
        <f t="shared" si="143"/>
        <v>42457.932025462964</v>
      </c>
      <c r="S3009" s="9">
        <f t="shared" si="144"/>
        <v>42485.013888888891</v>
      </c>
      <c r="T3009">
        <f t="shared" si="145"/>
        <v>2016</v>
      </c>
    </row>
    <row r="3010" spans="1:20" ht="58" x14ac:dyDescent="0.35">
      <c r="A3010">
        <v>4046</v>
      </c>
      <c r="B3010" s="3" t="s">
        <v>4042</v>
      </c>
      <c r="C3010" s="3" t="s">
        <v>8150</v>
      </c>
      <c r="D3010" s="6">
        <v>5600</v>
      </c>
      <c r="E3010" s="8">
        <v>460</v>
      </c>
      <c r="F3010" t="s">
        <v>8220</v>
      </c>
      <c r="G3010" t="s">
        <v>8223</v>
      </c>
      <c r="H3010" t="s">
        <v>8245</v>
      </c>
      <c r="I3010" s="11">
        <v>1413992210</v>
      </c>
      <c r="J3010">
        <v>1411400210</v>
      </c>
      <c r="K3010" t="b">
        <v>0</v>
      </c>
      <c r="L3010">
        <v>12</v>
      </c>
      <c r="M3010" t="b">
        <v>0</v>
      </c>
      <c r="N3010">
        <f>ROUND(E3010/D3010*100,0)</f>
        <v>8</v>
      </c>
      <c r="O3010">
        <f>IFERROR(ROUND(E3010/L3010,2),0)</f>
        <v>38.33</v>
      </c>
      <c r="P3010" s="12" t="s">
        <v>8266</v>
      </c>
      <c r="Q3010" t="s">
        <v>8268</v>
      </c>
      <c r="R3010" s="9">
        <f t="shared" si="143"/>
        <v>41904.650578703702</v>
      </c>
      <c r="S3010" s="9">
        <f t="shared" si="144"/>
        <v>41934.650578703702</v>
      </c>
      <c r="T3010">
        <f t="shared" si="145"/>
        <v>2014</v>
      </c>
    </row>
    <row r="3011" spans="1:20" ht="43.5" x14ac:dyDescent="0.35">
      <c r="A3011">
        <v>3105</v>
      </c>
      <c r="B3011" s="3" t="s">
        <v>3105</v>
      </c>
      <c r="C3011" s="3" t="s">
        <v>7215</v>
      </c>
      <c r="D3011" s="6">
        <v>5845</v>
      </c>
      <c r="E3011" s="8">
        <v>2476</v>
      </c>
      <c r="F3011" t="s">
        <v>8220</v>
      </c>
      <c r="G3011" t="s">
        <v>8223</v>
      </c>
      <c r="H3011" t="s">
        <v>8245</v>
      </c>
      <c r="I3011" s="11">
        <v>1413694800</v>
      </c>
      <c r="J3011">
        <v>1408986916</v>
      </c>
      <c r="K3011" t="b">
        <v>0</v>
      </c>
      <c r="L3011">
        <v>31</v>
      </c>
      <c r="M3011" t="b">
        <v>0</v>
      </c>
      <c r="N3011">
        <f>ROUND(E3011/D3011*100,0)</f>
        <v>42</v>
      </c>
      <c r="O3011">
        <f>IFERROR(ROUND(E3011/L3011,2),0)</f>
        <v>79.87</v>
      </c>
      <c r="P3011" s="12" t="s">
        <v>8266</v>
      </c>
      <c r="Q3011" t="s">
        <v>8267</v>
      </c>
      <c r="R3011" s="9">
        <f t="shared" ref="R3011:R3074" si="146">(((J3011/60)/60)/24)+DATE(1970,1,1)</f>
        <v>41876.718935185185</v>
      </c>
      <c r="S3011" s="9">
        <f t="shared" ref="S3011:S3074" si="147">(((I3011/60)/60)/24)+DATE(1970,1,1)</f>
        <v>41931.208333333336</v>
      </c>
      <c r="T3011">
        <f t="shared" si="145"/>
        <v>2014</v>
      </c>
    </row>
    <row r="3012" spans="1:20" ht="58" x14ac:dyDescent="0.35">
      <c r="A3012">
        <v>2743</v>
      </c>
      <c r="B3012" s="3" t="s">
        <v>2743</v>
      </c>
      <c r="C3012" s="3" t="s">
        <v>6853</v>
      </c>
      <c r="D3012" s="6">
        <v>5999</v>
      </c>
      <c r="E3012" s="8">
        <v>0</v>
      </c>
      <c r="F3012" t="s">
        <v>8220</v>
      </c>
      <c r="G3012" t="s">
        <v>8223</v>
      </c>
      <c r="H3012" t="s">
        <v>8245</v>
      </c>
      <c r="I3012" s="11">
        <v>1476863607</v>
      </c>
      <c r="J3012">
        <v>1474271607</v>
      </c>
      <c r="K3012" t="b">
        <v>0</v>
      </c>
      <c r="L3012">
        <v>0</v>
      </c>
      <c r="M3012" t="b">
        <v>0</v>
      </c>
      <c r="N3012">
        <f>ROUND(E3012/D3012*100,0)</f>
        <v>0</v>
      </c>
      <c r="O3012">
        <f>IFERROR(ROUND(E3012/L3012,2),0)</f>
        <v>0</v>
      </c>
      <c r="P3012" s="12" t="s">
        <v>8280</v>
      </c>
      <c r="Q3012" t="s">
        <v>8321</v>
      </c>
      <c r="R3012" s="9">
        <f t="shared" si="146"/>
        <v>42632.328784722224</v>
      </c>
      <c r="S3012" s="9">
        <f t="shared" si="147"/>
        <v>42662.328784722224</v>
      </c>
      <c r="T3012">
        <f t="shared" si="145"/>
        <v>2016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>ROUND(E3013/D3013*100,0)</f>
        <v>21</v>
      </c>
      <c r="O3013">
        <f>IFERROR(ROUND(E3013/L3013,2),0)</f>
        <v>23.14</v>
      </c>
      <c r="P3013" s="12" t="s">
        <v>8266</v>
      </c>
      <c r="Q3013" t="s">
        <v>8268</v>
      </c>
      <c r="R3013" s="9">
        <f t="shared" si="146"/>
        <v>42807.151863425926</v>
      </c>
      <c r="S3013" s="9">
        <f t="shared" si="147"/>
        <v>42829.151863425926</v>
      </c>
      <c r="T3013">
        <f t="shared" si="145"/>
        <v>2017</v>
      </c>
    </row>
    <row r="3014" spans="1:20" ht="58" x14ac:dyDescent="0.35">
      <c r="A3014">
        <v>3797</v>
      </c>
      <c r="B3014" s="3" t="s">
        <v>3794</v>
      </c>
      <c r="C3014" s="3" t="s">
        <v>7907</v>
      </c>
      <c r="D3014" s="6">
        <v>6000</v>
      </c>
      <c r="E3014" s="8">
        <v>5380</v>
      </c>
      <c r="F3014" t="s">
        <v>8220</v>
      </c>
      <c r="G3014" t="s">
        <v>8223</v>
      </c>
      <c r="H3014" t="s">
        <v>8245</v>
      </c>
      <c r="I3014" s="11">
        <v>1429564165</v>
      </c>
      <c r="J3014">
        <v>1426972165</v>
      </c>
      <c r="K3014" t="b">
        <v>0</v>
      </c>
      <c r="L3014">
        <v>37</v>
      </c>
      <c r="M3014" t="b">
        <v>0</v>
      </c>
      <c r="N3014">
        <f>ROUND(E3014/D3014*100,0)</f>
        <v>90</v>
      </c>
      <c r="O3014">
        <f>IFERROR(ROUND(E3014/L3014,2),0)</f>
        <v>145.41</v>
      </c>
      <c r="P3014" s="12" t="s">
        <v>8266</v>
      </c>
      <c r="Q3014" t="s">
        <v>8269</v>
      </c>
      <c r="R3014" s="9">
        <f t="shared" si="146"/>
        <v>42084.881539351853</v>
      </c>
      <c r="S3014" s="9">
        <f t="shared" si="147"/>
        <v>42114.881539351853</v>
      </c>
      <c r="T3014">
        <f t="shared" si="145"/>
        <v>2015</v>
      </c>
    </row>
    <row r="3015" spans="1:20" ht="43.5" x14ac:dyDescent="0.35">
      <c r="A3015">
        <v>4036</v>
      </c>
      <c r="B3015" s="3" t="s">
        <v>4032</v>
      </c>
      <c r="C3015" s="3" t="s">
        <v>7438</v>
      </c>
      <c r="D3015" s="6">
        <v>6000</v>
      </c>
      <c r="E3015" s="8">
        <v>2823</v>
      </c>
      <c r="F3015" t="s">
        <v>8220</v>
      </c>
      <c r="G3015" t="s">
        <v>8223</v>
      </c>
      <c r="H3015" t="s">
        <v>8245</v>
      </c>
      <c r="I3015" s="11">
        <v>1404253800</v>
      </c>
      <c r="J3015">
        <v>1402784964</v>
      </c>
      <c r="K3015" t="b">
        <v>0</v>
      </c>
      <c r="L3015">
        <v>17</v>
      </c>
      <c r="M3015" t="b">
        <v>0</v>
      </c>
      <c r="N3015">
        <f>ROUND(E3015/D3015*100,0)</f>
        <v>47</v>
      </c>
      <c r="O3015">
        <f>IFERROR(ROUND(E3015/L3015,2),0)</f>
        <v>166.06</v>
      </c>
      <c r="P3015" s="12" t="s">
        <v>8266</v>
      </c>
      <c r="Q3015" t="s">
        <v>8268</v>
      </c>
      <c r="R3015" s="9">
        <f t="shared" si="146"/>
        <v>41804.937083333331</v>
      </c>
      <c r="S3015" s="9">
        <f t="shared" si="147"/>
        <v>41821.9375</v>
      </c>
      <c r="T3015">
        <f t="shared" si="145"/>
        <v>2014</v>
      </c>
    </row>
    <row r="3016" spans="1:20" ht="43.5" x14ac:dyDescent="0.35">
      <c r="A3016">
        <v>892</v>
      </c>
      <c r="B3016" s="3" t="s">
        <v>893</v>
      </c>
      <c r="C3016" s="3" t="s">
        <v>5002</v>
      </c>
      <c r="D3016" s="6">
        <v>6000</v>
      </c>
      <c r="E3016" s="8">
        <v>2445</v>
      </c>
      <c r="F3016" t="s">
        <v>8220</v>
      </c>
      <c r="G3016" t="s">
        <v>8223</v>
      </c>
      <c r="H3016" t="s">
        <v>8245</v>
      </c>
      <c r="I3016" s="11">
        <v>1280635200</v>
      </c>
      <c r="J3016">
        <v>1273121283</v>
      </c>
      <c r="K3016" t="b">
        <v>0</v>
      </c>
      <c r="L3016">
        <v>17</v>
      </c>
      <c r="M3016" t="b">
        <v>0</v>
      </c>
      <c r="N3016">
        <f>ROUND(E3016/D3016*100,0)</f>
        <v>41</v>
      </c>
      <c r="O3016">
        <f>IFERROR(ROUND(E3016/L3016,2),0)</f>
        <v>143.82</v>
      </c>
      <c r="P3016" s="12" t="s">
        <v>8293</v>
      </c>
      <c r="Q3016" t="s">
        <v>8294</v>
      </c>
      <c r="R3016" s="9">
        <f t="shared" si="146"/>
        <v>40304.20003472222</v>
      </c>
      <c r="S3016" s="9">
        <f t="shared" si="147"/>
        <v>40391.166666666664</v>
      </c>
      <c r="T3016">
        <f t="shared" si="145"/>
        <v>2010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>ROUND(E3017/D3017*100,0)</f>
        <v>155</v>
      </c>
      <c r="O3017">
        <f>IFERROR(ROUND(E3017/L3017,2),0)</f>
        <v>51.67</v>
      </c>
      <c r="P3017" s="12" t="s">
        <v>8282</v>
      </c>
      <c r="Q3017" t="s">
        <v>8283</v>
      </c>
      <c r="R3017" s="9">
        <f t="shared" si="146"/>
        <v>42209.567824074074</v>
      </c>
      <c r="S3017" s="9">
        <f t="shared" si="147"/>
        <v>42259.567824074074</v>
      </c>
      <c r="T3017">
        <f t="shared" si="145"/>
        <v>2015</v>
      </c>
    </row>
    <row r="3018" spans="1:20" ht="58" x14ac:dyDescent="0.3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 s="11">
        <v>1488473351</v>
      </c>
      <c r="J3018">
        <v>1488214151</v>
      </c>
      <c r="K3018" t="b">
        <v>0</v>
      </c>
      <c r="L3018">
        <v>7</v>
      </c>
      <c r="M3018" t="b">
        <v>1</v>
      </c>
      <c r="N3018">
        <f>ROUND(E3018/D3018*100,0)</f>
        <v>100</v>
      </c>
      <c r="O3018">
        <f>IFERROR(ROUND(E3018/L3018,2),0)</f>
        <v>21.86</v>
      </c>
      <c r="P3018" s="12" t="s">
        <v>8293</v>
      </c>
      <c r="Q3018" t="s">
        <v>8297</v>
      </c>
      <c r="R3018" s="9">
        <f t="shared" si="146"/>
        <v>42793.700821759259</v>
      </c>
      <c r="S3018" s="9">
        <f t="shared" si="147"/>
        <v>42796.700821759259</v>
      </c>
      <c r="T3018">
        <f t="shared" si="145"/>
        <v>2017</v>
      </c>
    </row>
    <row r="3019" spans="1:20" ht="43.5" x14ac:dyDescent="0.35">
      <c r="A3019">
        <v>2682</v>
      </c>
      <c r="B3019" s="3" t="s">
        <v>2682</v>
      </c>
      <c r="C3019" s="3" t="s">
        <v>6792</v>
      </c>
      <c r="D3019" s="6">
        <v>6000</v>
      </c>
      <c r="E3019" s="8">
        <v>1698</v>
      </c>
      <c r="F3019" t="s">
        <v>8220</v>
      </c>
      <c r="G3019" t="s">
        <v>8223</v>
      </c>
      <c r="H3019" t="s">
        <v>8245</v>
      </c>
      <c r="I3019" s="11">
        <v>1416635940</v>
      </c>
      <c r="J3019">
        <v>1413838540</v>
      </c>
      <c r="K3019" t="b">
        <v>0</v>
      </c>
      <c r="L3019">
        <v>20</v>
      </c>
      <c r="M3019" t="b">
        <v>0</v>
      </c>
      <c r="N3019">
        <f>ROUND(E3019/D3019*100,0)</f>
        <v>28</v>
      </c>
      <c r="O3019">
        <f>IFERROR(ROUND(E3019/L3019,2),0)</f>
        <v>84.9</v>
      </c>
      <c r="P3019" s="12" t="s">
        <v>8288</v>
      </c>
      <c r="Q3019" t="s">
        <v>8310</v>
      </c>
      <c r="R3019" s="9">
        <f t="shared" si="146"/>
        <v>41932.871990740743</v>
      </c>
      <c r="S3019" s="9">
        <f t="shared" si="147"/>
        <v>41965.249305555553</v>
      </c>
      <c r="T3019">
        <f t="shared" si="145"/>
        <v>2014</v>
      </c>
    </row>
    <row r="3020" spans="1:20" ht="29" x14ac:dyDescent="0.35">
      <c r="A3020">
        <v>200</v>
      </c>
      <c r="B3020" s="3" t="s">
        <v>202</v>
      </c>
      <c r="C3020" s="3" t="s">
        <v>4310</v>
      </c>
      <c r="D3020" s="6">
        <v>6000</v>
      </c>
      <c r="E3020" s="8">
        <v>1571.55</v>
      </c>
      <c r="F3020" t="s">
        <v>8220</v>
      </c>
      <c r="G3020" t="s">
        <v>8223</v>
      </c>
      <c r="H3020" t="s">
        <v>8245</v>
      </c>
      <c r="I3020" s="11">
        <v>1410746403</v>
      </c>
      <c r="J3020">
        <v>1408154403</v>
      </c>
      <c r="K3020" t="b">
        <v>0</v>
      </c>
      <c r="L3020">
        <v>18</v>
      </c>
      <c r="M3020" t="b">
        <v>0</v>
      </c>
      <c r="N3020">
        <f>ROUND(E3020/D3020*100,0)</f>
        <v>26</v>
      </c>
      <c r="O3020">
        <f>IFERROR(ROUND(E3020/L3020,2),0)</f>
        <v>87.31</v>
      </c>
      <c r="P3020" s="12" t="s">
        <v>8290</v>
      </c>
      <c r="Q3020" t="s">
        <v>8292</v>
      </c>
      <c r="R3020" s="9">
        <f t="shared" si="146"/>
        <v>41867.083368055559</v>
      </c>
      <c r="S3020" s="9">
        <f t="shared" si="147"/>
        <v>41897.083368055559</v>
      </c>
      <c r="T3020">
        <f t="shared" si="145"/>
        <v>2014</v>
      </c>
    </row>
    <row r="3021" spans="1:20" ht="58" x14ac:dyDescent="0.35">
      <c r="A3021">
        <v>3860</v>
      </c>
      <c r="B3021" s="3" t="s">
        <v>3857</v>
      </c>
      <c r="C3021" s="3" t="s">
        <v>7969</v>
      </c>
      <c r="D3021" s="6">
        <v>6000</v>
      </c>
      <c r="E3021" s="8">
        <v>1060</v>
      </c>
      <c r="F3021" t="s">
        <v>8220</v>
      </c>
      <c r="G3021" t="s">
        <v>8223</v>
      </c>
      <c r="H3021" t="s">
        <v>8245</v>
      </c>
      <c r="I3021" s="11">
        <v>1407858710</v>
      </c>
      <c r="J3021">
        <v>1405266710</v>
      </c>
      <c r="K3021" t="b">
        <v>0</v>
      </c>
      <c r="L3021">
        <v>13</v>
      </c>
      <c r="M3021" t="b">
        <v>0</v>
      </c>
      <c r="N3021">
        <f>ROUND(E3021/D3021*100,0)</f>
        <v>18</v>
      </c>
      <c r="O3021">
        <f>IFERROR(ROUND(E3021/L3021,2),0)</f>
        <v>81.540000000000006</v>
      </c>
      <c r="P3021" s="12" t="s">
        <v>8266</v>
      </c>
      <c r="Q3021" t="s">
        <v>8268</v>
      </c>
      <c r="R3021" s="9">
        <f t="shared" si="146"/>
        <v>41833.660995370366</v>
      </c>
      <c r="S3021" s="9">
        <f t="shared" si="147"/>
        <v>41863.660995370366</v>
      </c>
      <c r="T3021">
        <f t="shared" si="145"/>
        <v>2014</v>
      </c>
    </row>
    <row r="3022" spans="1:20" ht="43.5" x14ac:dyDescent="0.35">
      <c r="A3022">
        <v>675</v>
      </c>
      <c r="B3022" s="3" t="s">
        <v>676</v>
      </c>
      <c r="C3022" s="3" t="s">
        <v>4785</v>
      </c>
      <c r="D3022" s="6">
        <v>6000</v>
      </c>
      <c r="E3022" s="8">
        <v>891</v>
      </c>
      <c r="F3022" t="s">
        <v>8220</v>
      </c>
      <c r="G3022" t="s">
        <v>8223</v>
      </c>
      <c r="H3022" t="s">
        <v>8245</v>
      </c>
      <c r="I3022" s="11">
        <v>1420095540</v>
      </c>
      <c r="J3022">
        <v>1417558804</v>
      </c>
      <c r="K3022" t="b">
        <v>0</v>
      </c>
      <c r="L3022">
        <v>26</v>
      </c>
      <c r="M3022" t="b">
        <v>0</v>
      </c>
      <c r="N3022">
        <f>ROUND(E3022/D3022*100,0)</f>
        <v>15</v>
      </c>
      <c r="O3022">
        <f>IFERROR(ROUND(E3022/L3022,2),0)</f>
        <v>34.270000000000003</v>
      </c>
      <c r="P3022" s="12" t="s">
        <v>8277</v>
      </c>
      <c r="Q3022" t="s">
        <v>8279</v>
      </c>
      <c r="R3022" s="9">
        <f t="shared" si="146"/>
        <v>41975.930601851855</v>
      </c>
      <c r="S3022" s="9">
        <f t="shared" si="147"/>
        <v>42005.290972222225</v>
      </c>
      <c r="T3022">
        <f t="shared" si="145"/>
        <v>2014</v>
      </c>
    </row>
    <row r="3023" spans="1:20" ht="43.5" x14ac:dyDescent="0.35">
      <c r="A3023">
        <v>2877</v>
      </c>
      <c r="B3023" s="3" t="s">
        <v>2877</v>
      </c>
      <c r="C3023" s="3" t="s">
        <v>6987</v>
      </c>
      <c r="D3023" s="6">
        <v>6000</v>
      </c>
      <c r="E3023" s="8">
        <v>650</v>
      </c>
      <c r="F3023" t="s">
        <v>8220</v>
      </c>
      <c r="G3023" t="s">
        <v>8223</v>
      </c>
      <c r="H3023" t="s">
        <v>8245</v>
      </c>
      <c r="I3023" s="11">
        <v>1480525200</v>
      </c>
      <c r="J3023">
        <v>1477781724</v>
      </c>
      <c r="K3023" t="b">
        <v>0</v>
      </c>
      <c r="L3023">
        <v>6</v>
      </c>
      <c r="M3023" t="b">
        <v>0</v>
      </c>
      <c r="N3023">
        <f>ROUND(E3023/D3023*100,0)</f>
        <v>11</v>
      </c>
      <c r="O3023">
        <f>IFERROR(ROUND(E3023/L3023,2),0)</f>
        <v>108.33</v>
      </c>
      <c r="P3023" s="12" t="s">
        <v>8266</v>
      </c>
      <c r="Q3023" t="s">
        <v>8268</v>
      </c>
      <c r="R3023" s="9">
        <f t="shared" si="146"/>
        <v>42672.955138888887</v>
      </c>
      <c r="S3023" s="9">
        <f t="shared" si="147"/>
        <v>42704.708333333328</v>
      </c>
      <c r="T3023">
        <f t="shared" si="145"/>
        <v>2016</v>
      </c>
    </row>
    <row r="3024" spans="1:20" ht="58" x14ac:dyDescent="0.35">
      <c r="A3024">
        <v>432</v>
      </c>
      <c r="B3024" s="3" t="s">
        <v>433</v>
      </c>
      <c r="C3024" s="3" t="s">
        <v>4542</v>
      </c>
      <c r="D3024" s="6">
        <v>6000</v>
      </c>
      <c r="E3024" s="8">
        <v>570</v>
      </c>
      <c r="F3024" t="s">
        <v>8220</v>
      </c>
      <c r="G3024" t="s">
        <v>8223</v>
      </c>
      <c r="H3024" t="s">
        <v>8245</v>
      </c>
      <c r="I3024" s="11">
        <v>1445448381</v>
      </c>
      <c r="J3024">
        <v>1440264381</v>
      </c>
      <c r="K3024" t="b">
        <v>0</v>
      </c>
      <c r="L3024">
        <v>8</v>
      </c>
      <c r="M3024" t="b">
        <v>0</v>
      </c>
      <c r="N3024">
        <f>ROUND(E3024/D3024*100,0)</f>
        <v>10</v>
      </c>
      <c r="O3024">
        <f>IFERROR(ROUND(E3024/L3024,2),0)</f>
        <v>71.25</v>
      </c>
      <c r="P3024" s="12" t="s">
        <v>8290</v>
      </c>
      <c r="Q3024" t="s">
        <v>8304</v>
      </c>
      <c r="R3024" s="9">
        <f t="shared" si="146"/>
        <v>42238.726631944446</v>
      </c>
      <c r="S3024" s="9">
        <f t="shared" si="147"/>
        <v>42298.726631944446</v>
      </c>
      <c r="T3024">
        <f t="shared" si="145"/>
        <v>2015</v>
      </c>
    </row>
    <row r="3025" spans="1:20" ht="58" x14ac:dyDescent="0.35">
      <c r="A3025">
        <v>123</v>
      </c>
      <c r="B3025" s="3" t="s">
        <v>125</v>
      </c>
      <c r="C3025" s="3" t="s">
        <v>4234</v>
      </c>
      <c r="D3025" s="6">
        <v>55000</v>
      </c>
      <c r="E3025" s="8">
        <v>151</v>
      </c>
      <c r="F3025" t="s">
        <v>8219</v>
      </c>
      <c r="G3025" t="s">
        <v>8223</v>
      </c>
      <c r="H3025" t="s">
        <v>8245</v>
      </c>
      <c r="I3025" s="11">
        <v>1414533600</v>
      </c>
      <c r="J3025">
        <v>1411411564</v>
      </c>
      <c r="K3025" t="b">
        <v>0</v>
      </c>
      <c r="L3025">
        <v>6</v>
      </c>
      <c r="M3025" t="b">
        <v>0</v>
      </c>
      <c r="N3025">
        <f>ROUND(E3025/D3025*100,0)</f>
        <v>0</v>
      </c>
      <c r="O3025">
        <f>IFERROR(ROUND(E3025/L3025,2),0)</f>
        <v>25.17</v>
      </c>
      <c r="P3025" s="12" t="s">
        <v>8290</v>
      </c>
      <c r="Q3025" t="s">
        <v>8302</v>
      </c>
      <c r="R3025" s="9">
        <f t="shared" si="146"/>
        <v>41904.781990740739</v>
      </c>
      <c r="S3025" s="9">
        <f t="shared" si="147"/>
        <v>41940.916666666664</v>
      </c>
      <c r="T3025">
        <f t="shared" si="145"/>
        <v>2014</v>
      </c>
    </row>
    <row r="3026" spans="1:20" ht="58" x14ac:dyDescent="0.35">
      <c r="A3026">
        <v>2906</v>
      </c>
      <c r="B3026" s="3" t="s">
        <v>2906</v>
      </c>
      <c r="C3026" s="3" t="s">
        <v>7016</v>
      </c>
      <c r="D3026" s="6">
        <v>6000</v>
      </c>
      <c r="E3026" s="8">
        <v>565</v>
      </c>
      <c r="F3026" t="s">
        <v>8220</v>
      </c>
      <c r="G3026" t="s">
        <v>8223</v>
      </c>
      <c r="H3026" t="s">
        <v>8245</v>
      </c>
      <c r="I3026" s="11">
        <v>1438390800</v>
      </c>
      <c r="J3026">
        <v>1436888066</v>
      </c>
      <c r="K3026" t="b">
        <v>0</v>
      </c>
      <c r="L3026">
        <v>7</v>
      </c>
      <c r="M3026" t="b">
        <v>0</v>
      </c>
      <c r="N3026">
        <f>ROUND(E3026/D3026*100,0)</f>
        <v>9</v>
      </c>
      <c r="O3026">
        <f>IFERROR(ROUND(E3026/L3026,2),0)</f>
        <v>80.709999999999994</v>
      </c>
      <c r="P3026" s="12" t="s">
        <v>8266</v>
      </c>
      <c r="Q3026" t="s">
        <v>8268</v>
      </c>
      <c r="R3026" s="9">
        <f t="shared" si="146"/>
        <v>42199.648912037039</v>
      </c>
      <c r="S3026" s="9">
        <f t="shared" si="147"/>
        <v>42217.041666666672</v>
      </c>
      <c r="T3026">
        <f t="shared" si="145"/>
        <v>2015</v>
      </c>
    </row>
    <row r="3027" spans="1:20" ht="43.5" x14ac:dyDescent="0.35">
      <c r="A3027">
        <v>1146</v>
      </c>
      <c r="B3027" s="3" t="s">
        <v>1147</v>
      </c>
      <c r="C3027" s="3" t="s">
        <v>5256</v>
      </c>
      <c r="D3027" s="6">
        <v>6000</v>
      </c>
      <c r="E3027" s="8">
        <v>530</v>
      </c>
      <c r="F3027" t="s">
        <v>8220</v>
      </c>
      <c r="G3027" t="s">
        <v>8223</v>
      </c>
      <c r="H3027" t="s">
        <v>8245</v>
      </c>
      <c r="I3027" s="11">
        <v>1399071173</v>
      </c>
      <c r="J3027">
        <v>1395787973</v>
      </c>
      <c r="K3027" t="b">
        <v>0</v>
      </c>
      <c r="L3027">
        <v>12</v>
      </c>
      <c r="M3027" t="b">
        <v>0</v>
      </c>
      <c r="N3027">
        <f>ROUND(E3027/D3027*100,0)</f>
        <v>9</v>
      </c>
      <c r="O3027">
        <f>IFERROR(ROUND(E3027/L3027,2),0)</f>
        <v>44.17</v>
      </c>
      <c r="P3027" s="12" t="s">
        <v>8288</v>
      </c>
      <c r="Q3027" t="s">
        <v>8310</v>
      </c>
      <c r="R3027" s="9">
        <f t="shared" si="146"/>
        <v>41723.9533912037</v>
      </c>
      <c r="S3027" s="9">
        <f t="shared" si="147"/>
        <v>41761.9533912037</v>
      </c>
      <c r="T3027">
        <f t="shared" si="145"/>
        <v>2014</v>
      </c>
    </row>
    <row r="3028" spans="1:20" ht="43.5" x14ac:dyDescent="0.35">
      <c r="A3028">
        <v>871</v>
      </c>
      <c r="B3028" s="3" t="s">
        <v>872</v>
      </c>
      <c r="C3028" s="3" t="s">
        <v>4981</v>
      </c>
      <c r="D3028" s="6">
        <v>6000</v>
      </c>
      <c r="E3028" s="8">
        <v>325</v>
      </c>
      <c r="F3028" t="s">
        <v>8220</v>
      </c>
      <c r="G3028" t="s">
        <v>8223</v>
      </c>
      <c r="H3028" t="s">
        <v>8245</v>
      </c>
      <c r="I3028" s="11">
        <v>1385735295</v>
      </c>
      <c r="J3028">
        <v>1383139695</v>
      </c>
      <c r="K3028" t="b">
        <v>0</v>
      </c>
      <c r="L3028">
        <v>12</v>
      </c>
      <c r="M3028" t="b">
        <v>0</v>
      </c>
      <c r="N3028">
        <f>ROUND(E3028/D3028*100,0)</f>
        <v>5</v>
      </c>
      <c r="O3028">
        <f>IFERROR(ROUND(E3028/L3028,2),0)</f>
        <v>27.08</v>
      </c>
      <c r="P3028" s="12" t="s">
        <v>8293</v>
      </c>
      <c r="Q3028" t="s">
        <v>8315</v>
      </c>
      <c r="R3028" s="9">
        <f t="shared" si="146"/>
        <v>41577.561284722222</v>
      </c>
      <c r="S3028" s="9">
        <f t="shared" si="147"/>
        <v>41607.602951388886</v>
      </c>
      <c r="T3028">
        <f t="shared" ref="T3028:T3091" si="148">YEAR(R3028)</f>
        <v>2013</v>
      </c>
    </row>
    <row r="3029" spans="1:20" ht="58" x14ac:dyDescent="0.35">
      <c r="A3029">
        <v>2588</v>
      </c>
      <c r="B3029" s="3" t="s">
        <v>2588</v>
      </c>
      <c r="C3029" s="3" t="s">
        <v>6698</v>
      </c>
      <c r="D3029" s="6">
        <v>6000</v>
      </c>
      <c r="E3029" s="8">
        <v>233</v>
      </c>
      <c r="F3029" t="s">
        <v>8220</v>
      </c>
      <c r="G3029" t="s">
        <v>8223</v>
      </c>
      <c r="H3029" t="s">
        <v>8245</v>
      </c>
      <c r="I3029" s="11">
        <v>1427807640</v>
      </c>
      <c r="J3029">
        <v>1423325626</v>
      </c>
      <c r="K3029" t="b">
        <v>0</v>
      </c>
      <c r="L3029">
        <v>8</v>
      </c>
      <c r="M3029" t="b">
        <v>0</v>
      </c>
      <c r="N3029">
        <f>ROUND(E3029/D3029*100,0)</f>
        <v>4</v>
      </c>
      <c r="O3029">
        <f>IFERROR(ROUND(E3029/L3029,2),0)</f>
        <v>29.13</v>
      </c>
      <c r="P3029" s="12" t="s">
        <v>8288</v>
      </c>
      <c r="Q3029" t="s">
        <v>8310</v>
      </c>
      <c r="R3029" s="9">
        <f t="shared" si="146"/>
        <v>42042.676226851851</v>
      </c>
      <c r="S3029" s="9">
        <f t="shared" si="147"/>
        <v>42094.551388888889</v>
      </c>
      <c r="T3029">
        <f t="shared" si="148"/>
        <v>2015</v>
      </c>
    </row>
    <row r="3030" spans="1:20" ht="29" x14ac:dyDescent="0.35">
      <c r="A3030">
        <v>3946</v>
      </c>
      <c r="B3030" s="3" t="s">
        <v>3943</v>
      </c>
      <c r="C3030" s="3" t="s">
        <v>8054</v>
      </c>
      <c r="D3030" s="6">
        <v>6000</v>
      </c>
      <c r="E3030" s="8">
        <v>195</v>
      </c>
      <c r="F3030" t="s">
        <v>8220</v>
      </c>
      <c r="G3030" t="s">
        <v>8223</v>
      </c>
      <c r="H3030" t="s">
        <v>8245</v>
      </c>
      <c r="I3030" s="11">
        <v>1425110400</v>
      </c>
      <c r="J3030">
        <v>1422388822</v>
      </c>
      <c r="K3030" t="b">
        <v>0</v>
      </c>
      <c r="L3030">
        <v>5</v>
      </c>
      <c r="M3030" t="b">
        <v>0</v>
      </c>
      <c r="N3030">
        <f>ROUND(E3030/D3030*100,0)</f>
        <v>3</v>
      </c>
      <c r="O3030">
        <f>IFERROR(ROUND(E3030/L3030,2),0)</f>
        <v>39</v>
      </c>
      <c r="P3030" s="12" t="s">
        <v>8266</v>
      </c>
      <c r="Q3030" t="s">
        <v>8268</v>
      </c>
      <c r="R3030" s="9">
        <f t="shared" si="146"/>
        <v>42031.833587962959</v>
      </c>
      <c r="S3030" s="9">
        <f t="shared" si="147"/>
        <v>42063.333333333328</v>
      </c>
      <c r="T3030">
        <f t="shared" si="148"/>
        <v>2015</v>
      </c>
    </row>
    <row r="3031" spans="1:20" ht="43.5" x14ac:dyDescent="0.35">
      <c r="A3031">
        <v>3910</v>
      </c>
      <c r="B3031" s="3" t="s">
        <v>3907</v>
      </c>
      <c r="C3031" s="3" t="s">
        <v>8018</v>
      </c>
      <c r="D3031" s="6">
        <v>6000</v>
      </c>
      <c r="E3031" s="8">
        <v>185</v>
      </c>
      <c r="F3031" t="s">
        <v>8220</v>
      </c>
      <c r="G3031" t="s">
        <v>8223</v>
      </c>
      <c r="H3031" t="s">
        <v>8245</v>
      </c>
      <c r="I3031" s="11">
        <v>1441649397</v>
      </c>
      <c r="J3031">
        <v>1439057397</v>
      </c>
      <c r="K3031" t="b">
        <v>0</v>
      </c>
      <c r="L3031">
        <v>3</v>
      </c>
      <c r="M3031" t="b">
        <v>0</v>
      </c>
      <c r="N3031">
        <f>ROUND(E3031/D3031*100,0)</f>
        <v>3</v>
      </c>
      <c r="O3031">
        <f>IFERROR(ROUND(E3031/L3031,2),0)</f>
        <v>61.67</v>
      </c>
      <c r="P3031" s="12" t="s">
        <v>8266</v>
      </c>
      <c r="Q3031" t="s">
        <v>8268</v>
      </c>
      <c r="R3031" s="9">
        <f t="shared" si="146"/>
        <v>42224.756909722222</v>
      </c>
      <c r="S3031" s="9">
        <f t="shared" si="147"/>
        <v>42254.756909722222</v>
      </c>
      <c r="T3031">
        <f t="shared" si="148"/>
        <v>2015</v>
      </c>
    </row>
    <row r="3032" spans="1:20" ht="43.5" x14ac:dyDescent="0.35">
      <c r="A3032">
        <v>925</v>
      </c>
      <c r="B3032" s="3" t="s">
        <v>926</v>
      </c>
      <c r="C3032" s="3" t="s">
        <v>5035</v>
      </c>
      <c r="D3032" s="6">
        <v>6000</v>
      </c>
      <c r="E3032" s="8">
        <v>160</v>
      </c>
      <c r="F3032" t="s">
        <v>8220</v>
      </c>
      <c r="G3032" t="s">
        <v>8223</v>
      </c>
      <c r="H3032" t="s">
        <v>8245</v>
      </c>
      <c r="I3032" s="11">
        <v>1385590111</v>
      </c>
      <c r="J3032">
        <v>1382994511</v>
      </c>
      <c r="K3032" t="b">
        <v>0</v>
      </c>
      <c r="L3032">
        <v>5</v>
      </c>
      <c r="M3032" t="b">
        <v>0</v>
      </c>
      <c r="N3032">
        <f>ROUND(E3032/D3032*100,0)</f>
        <v>3</v>
      </c>
      <c r="O3032">
        <f>IFERROR(ROUND(E3032/L3032,2),0)</f>
        <v>32</v>
      </c>
      <c r="P3032" s="12" t="s">
        <v>8293</v>
      </c>
      <c r="Q3032" t="s">
        <v>8315</v>
      </c>
      <c r="R3032" s="9">
        <f t="shared" si="146"/>
        <v>41575.880914351852</v>
      </c>
      <c r="S3032" s="9">
        <f t="shared" si="147"/>
        <v>41605.922581018516</v>
      </c>
      <c r="T3032">
        <f t="shared" si="148"/>
        <v>2013</v>
      </c>
    </row>
    <row r="3033" spans="1:20" ht="43.5" x14ac:dyDescent="0.35">
      <c r="A3033">
        <v>3979</v>
      </c>
      <c r="B3033" s="3" t="s">
        <v>3976</v>
      </c>
      <c r="C3033" s="3" t="s">
        <v>8086</v>
      </c>
      <c r="D3033" s="6">
        <v>6000</v>
      </c>
      <c r="E3033" s="8">
        <v>110</v>
      </c>
      <c r="F3033" t="s">
        <v>8220</v>
      </c>
      <c r="G3033" t="s">
        <v>8224</v>
      </c>
      <c r="H3033" t="s">
        <v>8246</v>
      </c>
      <c r="I3033" s="11">
        <v>1427659200</v>
      </c>
      <c r="J3033">
        <v>1425678057</v>
      </c>
      <c r="K3033" t="b">
        <v>0</v>
      </c>
      <c r="L3033">
        <v>6</v>
      </c>
      <c r="M3033" t="b">
        <v>0</v>
      </c>
      <c r="N3033">
        <f>ROUND(E3033/D3033*100,0)</f>
        <v>2</v>
      </c>
      <c r="O3033">
        <f>IFERROR(ROUND(E3033/L3033,2),0)</f>
        <v>18.329999999999998</v>
      </c>
      <c r="P3033" s="12" t="s">
        <v>8266</v>
      </c>
      <c r="Q3033" t="s">
        <v>8268</v>
      </c>
      <c r="R3033" s="9">
        <f t="shared" si="146"/>
        <v>42069.903437500005</v>
      </c>
      <c r="S3033" s="9">
        <f t="shared" si="147"/>
        <v>42092.833333333328</v>
      </c>
      <c r="T3033">
        <f t="shared" si="148"/>
        <v>2015</v>
      </c>
    </row>
    <row r="3034" spans="1:20" ht="43.5" x14ac:dyDescent="0.35">
      <c r="A3034">
        <v>2134</v>
      </c>
      <c r="B3034" s="3" t="s">
        <v>2135</v>
      </c>
      <c r="C3034" s="3" t="s">
        <v>6244</v>
      </c>
      <c r="D3034" s="6">
        <v>6000</v>
      </c>
      <c r="E3034" s="8">
        <v>104</v>
      </c>
      <c r="F3034" t="s">
        <v>8220</v>
      </c>
      <c r="G3034" t="s">
        <v>8223</v>
      </c>
      <c r="H3034" t="s">
        <v>8245</v>
      </c>
      <c r="I3034" s="11">
        <v>1367097391</v>
      </c>
      <c r="J3034">
        <v>1364505391</v>
      </c>
      <c r="K3034" t="b">
        <v>0</v>
      </c>
      <c r="L3034">
        <v>3</v>
      </c>
      <c r="M3034" t="b">
        <v>0</v>
      </c>
      <c r="N3034">
        <f>ROUND(E3034/D3034*100,0)</f>
        <v>2</v>
      </c>
      <c r="O3034">
        <f>IFERROR(ROUND(E3034/L3034,2),0)</f>
        <v>34.67</v>
      </c>
      <c r="P3034" s="12" t="s">
        <v>8285</v>
      </c>
      <c r="Q3034" t="s">
        <v>8300</v>
      </c>
      <c r="R3034" s="9">
        <f t="shared" si="146"/>
        <v>41361.886469907404</v>
      </c>
      <c r="S3034" s="9">
        <f t="shared" si="147"/>
        <v>41391.886469907404</v>
      </c>
      <c r="T3034">
        <f t="shared" si="148"/>
        <v>2013</v>
      </c>
    </row>
    <row r="3035" spans="1:20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1">
        <v>1483459365</v>
      </c>
      <c r="J3035">
        <v>1480867365</v>
      </c>
      <c r="K3035" t="b">
        <v>0</v>
      </c>
      <c r="L3035">
        <v>3</v>
      </c>
      <c r="M3035" t="b">
        <v>0</v>
      </c>
      <c r="N3035">
        <f>ROUND(E3035/D3035*100,0)</f>
        <v>3</v>
      </c>
      <c r="O3035">
        <f>IFERROR(ROUND(E3035/L3035,2),0)</f>
        <v>48.33</v>
      </c>
      <c r="P3035" s="12" t="s">
        <v>8280</v>
      </c>
      <c r="Q3035" t="s">
        <v>8313</v>
      </c>
      <c r="R3035" s="9">
        <f t="shared" si="146"/>
        <v>42708.668576388889</v>
      </c>
      <c r="S3035" s="9">
        <f t="shared" si="147"/>
        <v>42738.668576388889</v>
      </c>
      <c r="T3035">
        <f t="shared" si="148"/>
        <v>2016</v>
      </c>
    </row>
    <row r="3036" spans="1:20" ht="43.5" x14ac:dyDescent="0.3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 s="11">
        <v>1442457112</v>
      </c>
      <c r="J3036">
        <v>1439865112</v>
      </c>
      <c r="K3036" t="b">
        <v>0</v>
      </c>
      <c r="L3036">
        <v>2</v>
      </c>
      <c r="M3036" t="b">
        <v>0</v>
      </c>
      <c r="N3036">
        <f>ROUND(E3036/D3036*100,0)</f>
        <v>2</v>
      </c>
      <c r="O3036">
        <f>IFERROR(ROUND(E3036/L3036,2),0)</f>
        <v>72.5</v>
      </c>
      <c r="P3036" s="12" t="s">
        <v>8288</v>
      </c>
      <c r="Q3036" t="s">
        <v>8310</v>
      </c>
      <c r="R3036" s="9">
        <f t="shared" si="146"/>
        <v>42234.105462962965</v>
      </c>
      <c r="S3036" s="9">
        <f t="shared" si="147"/>
        <v>42264.105462962965</v>
      </c>
      <c r="T3036">
        <f t="shared" si="148"/>
        <v>2015</v>
      </c>
    </row>
    <row r="3037" spans="1:20" ht="43.5" x14ac:dyDescent="0.35">
      <c r="A3037">
        <v>1724</v>
      </c>
      <c r="B3037" s="3" t="s">
        <v>1725</v>
      </c>
      <c r="C3037" s="3" t="s">
        <v>5834</v>
      </c>
      <c r="D3037" s="6">
        <v>6000</v>
      </c>
      <c r="E3037" s="8">
        <v>35</v>
      </c>
      <c r="F3037" t="s">
        <v>8220</v>
      </c>
      <c r="G3037" t="s">
        <v>8223</v>
      </c>
      <c r="H3037" t="s">
        <v>8245</v>
      </c>
      <c r="I3037" s="11">
        <v>1414707762</v>
      </c>
      <c r="J3037">
        <v>1412115762</v>
      </c>
      <c r="K3037" t="b">
        <v>0</v>
      </c>
      <c r="L3037">
        <v>4</v>
      </c>
      <c r="M3037" t="b">
        <v>0</v>
      </c>
      <c r="N3037">
        <f>ROUND(E3037/D3037*100,0)</f>
        <v>1</v>
      </c>
      <c r="O3037">
        <f>IFERROR(ROUND(E3037/L3037,2),0)</f>
        <v>8.75</v>
      </c>
      <c r="P3037" s="12" t="s">
        <v>8293</v>
      </c>
      <c r="Q3037" t="s">
        <v>8296</v>
      </c>
      <c r="R3037" s="9">
        <f t="shared" si="146"/>
        <v>41912.932430555556</v>
      </c>
      <c r="S3037" s="9">
        <f t="shared" si="147"/>
        <v>41942.932430555556</v>
      </c>
      <c r="T3037">
        <f t="shared" si="148"/>
        <v>2014</v>
      </c>
    </row>
    <row r="3038" spans="1:20" x14ac:dyDescent="0.35">
      <c r="A3038">
        <v>1988</v>
      </c>
      <c r="B3038" s="3" t="s">
        <v>1989</v>
      </c>
      <c r="C3038" s="3" t="s">
        <v>6098</v>
      </c>
      <c r="D3038" s="6">
        <v>6000</v>
      </c>
      <c r="E3038" s="8">
        <v>25</v>
      </c>
      <c r="F3038" t="s">
        <v>8220</v>
      </c>
      <c r="G3038" t="s">
        <v>8223</v>
      </c>
      <c r="H3038" t="s">
        <v>8245</v>
      </c>
      <c r="I3038" s="11">
        <v>1440094742</v>
      </c>
      <c r="J3038">
        <v>1437502742</v>
      </c>
      <c r="K3038" t="b">
        <v>0</v>
      </c>
      <c r="L3038">
        <v>1</v>
      </c>
      <c r="M3038" t="b">
        <v>0</v>
      </c>
      <c r="N3038">
        <f>ROUND(E3038/D3038*100,0)</f>
        <v>0</v>
      </c>
      <c r="O3038">
        <f>IFERROR(ROUND(E3038/L3038,2),0)</f>
        <v>25</v>
      </c>
      <c r="P3038" s="12" t="s">
        <v>8282</v>
      </c>
      <c r="Q3038" t="s">
        <v>8318</v>
      </c>
      <c r="R3038" s="9">
        <f t="shared" si="146"/>
        <v>42206.763217592597</v>
      </c>
      <c r="S3038" s="9">
        <f t="shared" si="147"/>
        <v>42236.763217592597</v>
      </c>
      <c r="T3038">
        <f t="shared" si="148"/>
        <v>2015</v>
      </c>
    </row>
    <row r="3039" spans="1:20" ht="43.5" x14ac:dyDescent="0.35">
      <c r="A3039">
        <v>1114</v>
      </c>
      <c r="B3039" s="3" t="s">
        <v>1115</v>
      </c>
      <c r="C3039" s="3" t="s">
        <v>5224</v>
      </c>
      <c r="D3039" s="6">
        <v>6000</v>
      </c>
      <c r="E3039" s="8">
        <v>10</v>
      </c>
      <c r="F3039" t="s">
        <v>8220</v>
      </c>
      <c r="G3039" t="s">
        <v>8224</v>
      </c>
      <c r="H3039" t="s">
        <v>8246</v>
      </c>
      <c r="I3039" s="11">
        <v>1381306687</v>
      </c>
      <c r="J3039">
        <v>1378714687</v>
      </c>
      <c r="K3039" t="b">
        <v>0</v>
      </c>
      <c r="L3039">
        <v>3</v>
      </c>
      <c r="M3039" t="b">
        <v>0</v>
      </c>
      <c r="N3039">
        <f>ROUND(E3039/D3039*100,0)</f>
        <v>0</v>
      </c>
      <c r="O3039">
        <f>IFERROR(ROUND(E3039/L3039,2),0)</f>
        <v>3.33</v>
      </c>
      <c r="P3039" s="12" t="s">
        <v>8285</v>
      </c>
      <c r="Q3039" t="s">
        <v>8300</v>
      </c>
      <c r="R3039" s="9">
        <f t="shared" si="146"/>
        <v>41526.345914351856</v>
      </c>
      <c r="S3039" s="9">
        <f t="shared" si="147"/>
        <v>41556.345914351856</v>
      </c>
      <c r="T3039">
        <f t="shared" si="148"/>
        <v>2013</v>
      </c>
    </row>
    <row r="3040" spans="1:20" ht="43.5" x14ac:dyDescent="0.35">
      <c r="A3040">
        <v>1410</v>
      </c>
      <c r="B3040" s="3" t="s">
        <v>1411</v>
      </c>
      <c r="C3040" s="3" t="s">
        <v>5520</v>
      </c>
      <c r="D3040" s="6">
        <v>6000</v>
      </c>
      <c r="E3040" s="8">
        <v>1</v>
      </c>
      <c r="F3040" t="s">
        <v>8220</v>
      </c>
      <c r="G3040" t="s">
        <v>8236</v>
      </c>
      <c r="H3040" t="s">
        <v>8248</v>
      </c>
      <c r="I3040" s="11">
        <v>1464939520</v>
      </c>
      <c r="J3040">
        <v>1461051520</v>
      </c>
      <c r="K3040" t="b">
        <v>0</v>
      </c>
      <c r="L3040">
        <v>1</v>
      </c>
      <c r="M3040" t="b">
        <v>0</v>
      </c>
      <c r="N3040">
        <f>ROUND(E3040/D3040*100,0)</f>
        <v>0</v>
      </c>
      <c r="O3040">
        <f>IFERROR(ROUND(E3040/L3040,2),0)</f>
        <v>1</v>
      </c>
      <c r="P3040" s="12" t="s">
        <v>8280</v>
      </c>
      <c r="Q3040" t="s">
        <v>8313</v>
      </c>
      <c r="R3040" s="9">
        <f t="shared" si="146"/>
        <v>42479.318518518514</v>
      </c>
      <c r="S3040" s="9">
        <f t="shared" si="147"/>
        <v>42524.318518518514</v>
      </c>
      <c r="T3040">
        <f t="shared" si="148"/>
        <v>2016</v>
      </c>
    </row>
    <row r="3041" spans="1:20" ht="29" x14ac:dyDescent="0.35">
      <c r="A3041">
        <v>2421</v>
      </c>
      <c r="B3041" s="3" t="s">
        <v>2422</v>
      </c>
      <c r="C3041" s="3" t="s">
        <v>6531</v>
      </c>
      <c r="D3041" s="6">
        <v>6000</v>
      </c>
      <c r="E3041" s="8">
        <v>1</v>
      </c>
      <c r="F3041" t="s">
        <v>8220</v>
      </c>
      <c r="G3041" t="s">
        <v>8223</v>
      </c>
      <c r="H3041" t="s">
        <v>8245</v>
      </c>
      <c r="I3041" s="11">
        <v>1424536196</v>
      </c>
      <c r="J3041">
        <v>1421944196</v>
      </c>
      <c r="K3041" t="b">
        <v>0</v>
      </c>
      <c r="L3041">
        <v>1</v>
      </c>
      <c r="M3041" t="b">
        <v>0</v>
      </c>
      <c r="N3041">
        <f>ROUND(E3041/D3041*100,0)</f>
        <v>0</v>
      </c>
      <c r="O3041">
        <f>IFERROR(ROUND(E3041/L3041,2),0)</f>
        <v>1</v>
      </c>
      <c r="P3041" s="12" t="s">
        <v>8288</v>
      </c>
      <c r="Q3041" t="s">
        <v>8310</v>
      </c>
      <c r="R3041" s="9">
        <f t="shared" si="146"/>
        <v>42026.687453703707</v>
      </c>
      <c r="S3041" s="9">
        <f t="shared" si="147"/>
        <v>42056.687453703707</v>
      </c>
      <c r="T3041">
        <f t="shared" si="148"/>
        <v>2015</v>
      </c>
    </row>
    <row r="3042" spans="1:20" ht="43.5" x14ac:dyDescent="0.3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 s="11">
        <v>1419626139</v>
      </c>
      <c r="J3042">
        <v>1417034139</v>
      </c>
      <c r="K3042" t="b">
        <v>0</v>
      </c>
      <c r="L3042">
        <v>6</v>
      </c>
      <c r="M3042" t="b">
        <v>0</v>
      </c>
      <c r="N3042">
        <f>ROUND(E3042/D3042*100,0)</f>
        <v>1</v>
      </c>
      <c r="O3042">
        <f>IFERROR(ROUND(E3042/L3042,2),0)</f>
        <v>23.33</v>
      </c>
      <c r="P3042" s="12" t="s">
        <v>8277</v>
      </c>
      <c r="Q3042" t="s">
        <v>8307</v>
      </c>
      <c r="R3042" s="9">
        <f t="shared" si="146"/>
        <v>41969.858090277776</v>
      </c>
      <c r="S3042" s="9">
        <f t="shared" si="147"/>
        <v>41999.858090277776</v>
      </c>
      <c r="T3042">
        <f t="shared" si="148"/>
        <v>2014</v>
      </c>
    </row>
    <row r="3043" spans="1:20" ht="43.5" x14ac:dyDescent="0.3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 s="11">
        <v>1434633191</v>
      </c>
      <c r="J3043">
        <v>1429449191</v>
      </c>
      <c r="K3043" t="b">
        <v>0</v>
      </c>
      <c r="L3043">
        <v>5</v>
      </c>
      <c r="M3043" t="b">
        <v>0</v>
      </c>
      <c r="N3043">
        <f>ROUND(E3043/D3043*100,0)</f>
        <v>0</v>
      </c>
      <c r="O3043">
        <f>IFERROR(ROUND(E3043/L3043,2),0)</f>
        <v>28</v>
      </c>
      <c r="P3043" s="12" t="s">
        <v>8290</v>
      </c>
      <c r="Q3043" t="s">
        <v>8302</v>
      </c>
      <c r="R3043" s="9">
        <f t="shared" si="146"/>
        <v>42113.550821759258</v>
      </c>
      <c r="S3043" s="9">
        <f t="shared" si="147"/>
        <v>42173.550821759258</v>
      </c>
      <c r="T3043">
        <f t="shared" si="148"/>
        <v>2015</v>
      </c>
    </row>
    <row r="3044" spans="1:20" ht="43.5" x14ac:dyDescent="0.35">
      <c r="A3044">
        <v>174</v>
      </c>
      <c r="B3044" s="3" t="s">
        <v>176</v>
      </c>
      <c r="C3044" s="3" t="s">
        <v>4284</v>
      </c>
      <c r="D3044" s="6">
        <v>6000</v>
      </c>
      <c r="E3044" s="8">
        <v>0</v>
      </c>
      <c r="F3044" t="s">
        <v>8220</v>
      </c>
      <c r="G3044" t="s">
        <v>8232</v>
      </c>
      <c r="H3044" t="s">
        <v>8248</v>
      </c>
      <c r="I3044" s="11">
        <v>1431108776</v>
      </c>
      <c r="J3044">
        <v>1425924776</v>
      </c>
      <c r="K3044" t="b">
        <v>0</v>
      </c>
      <c r="L3044">
        <v>0</v>
      </c>
      <c r="M3044" t="b">
        <v>0</v>
      </c>
      <c r="N3044">
        <f>ROUND(E3044/D3044*100,0)</f>
        <v>0</v>
      </c>
      <c r="O3044">
        <f>IFERROR(ROUND(E3044/L3044,2),0)</f>
        <v>0</v>
      </c>
      <c r="P3044" s="12" t="s">
        <v>8290</v>
      </c>
      <c r="Q3044" t="s">
        <v>8292</v>
      </c>
      <c r="R3044" s="9">
        <f t="shared" si="146"/>
        <v>42072.758981481486</v>
      </c>
      <c r="S3044" s="9">
        <f t="shared" si="147"/>
        <v>42132.758981481486</v>
      </c>
      <c r="T3044">
        <f t="shared" si="148"/>
        <v>2015</v>
      </c>
    </row>
    <row r="3045" spans="1:20" x14ac:dyDescent="0.35">
      <c r="A3045">
        <v>202</v>
      </c>
      <c r="B3045" s="3" t="s">
        <v>204</v>
      </c>
      <c r="C3045" s="3" t="s">
        <v>4312</v>
      </c>
      <c r="D3045" s="6">
        <v>6000</v>
      </c>
      <c r="E3045" s="8">
        <v>0</v>
      </c>
      <c r="F3045" t="s">
        <v>8220</v>
      </c>
      <c r="G3045" t="s">
        <v>8223</v>
      </c>
      <c r="H3045" t="s">
        <v>8245</v>
      </c>
      <c r="I3045" s="11">
        <v>1444337940</v>
      </c>
      <c r="J3045">
        <v>1441750564</v>
      </c>
      <c r="K3045" t="b">
        <v>0</v>
      </c>
      <c r="L3045">
        <v>0</v>
      </c>
      <c r="M3045" t="b">
        <v>0</v>
      </c>
      <c r="N3045">
        <f>ROUND(E3045/D3045*100,0)</f>
        <v>0</v>
      </c>
      <c r="O3045">
        <f>IFERROR(ROUND(E3045/L3045,2),0)</f>
        <v>0</v>
      </c>
      <c r="P3045" s="12" t="s">
        <v>8290</v>
      </c>
      <c r="Q3045" t="s">
        <v>8292</v>
      </c>
      <c r="R3045" s="9">
        <f t="shared" si="146"/>
        <v>42255.927824074075</v>
      </c>
      <c r="S3045" s="9">
        <f t="shared" si="147"/>
        <v>42285.874305555553</v>
      </c>
      <c r="T3045">
        <f t="shared" si="148"/>
        <v>2015</v>
      </c>
    </row>
    <row r="3046" spans="1:20" ht="29" x14ac:dyDescent="0.35">
      <c r="A3046">
        <v>469</v>
      </c>
      <c r="B3046" s="3" t="s">
        <v>470</v>
      </c>
      <c r="C3046" s="3" t="s">
        <v>4579</v>
      </c>
      <c r="D3046" s="6">
        <v>6000</v>
      </c>
      <c r="E3046" s="8">
        <v>0</v>
      </c>
      <c r="F3046" t="s">
        <v>8220</v>
      </c>
      <c r="G3046" t="s">
        <v>8224</v>
      </c>
      <c r="H3046" t="s">
        <v>8246</v>
      </c>
      <c r="I3046" s="11">
        <v>1409960724</v>
      </c>
      <c r="J3046">
        <v>1404776724</v>
      </c>
      <c r="K3046" t="b">
        <v>0</v>
      </c>
      <c r="L3046">
        <v>0</v>
      </c>
      <c r="M3046" t="b">
        <v>0</v>
      </c>
      <c r="N3046">
        <f>ROUND(E3046/D3046*100,0)</f>
        <v>0</v>
      </c>
      <c r="O3046">
        <f>IFERROR(ROUND(E3046/L3046,2),0)</f>
        <v>0</v>
      </c>
      <c r="P3046" s="12" t="s">
        <v>8290</v>
      </c>
      <c r="Q3046" t="s">
        <v>8304</v>
      </c>
      <c r="R3046" s="9">
        <f t="shared" si="146"/>
        <v>41827.989861111113</v>
      </c>
      <c r="S3046" s="9">
        <f t="shared" si="147"/>
        <v>41887.989861111113</v>
      </c>
      <c r="T3046">
        <f t="shared" si="148"/>
        <v>2014</v>
      </c>
    </row>
    <row r="3047" spans="1:20" ht="43.5" x14ac:dyDescent="0.35">
      <c r="A3047">
        <v>1177</v>
      </c>
      <c r="B3047" s="3" t="s">
        <v>1178</v>
      </c>
      <c r="C3047" s="3" t="s">
        <v>5287</v>
      </c>
      <c r="D3047" s="6">
        <v>6000</v>
      </c>
      <c r="E3047" s="8">
        <v>0</v>
      </c>
      <c r="F3047" t="s">
        <v>8220</v>
      </c>
      <c r="G3047" t="s">
        <v>8224</v>
      </c>
      <c r="H3047" t="s">
        <v>8246</v>
      </c>
      <c r="I3047" s="11">
        <v>1413388296</v>
      </c>
      <c r="J3047">
        <v>1410796296</v>
      </c>
      <c r="K3047" t="b">
        <v>0</v>
      </c>
      <c r="L3047">
        <v>0</v>
      </c>
      <c r="M3047" t="b">
        <v>0</v>
      </c>
      <c r="N3047">
        <f>ROUND(E3047/D3047*100,0)</f>
        <v>0</v>
      </c>
      <c r="O3047">
        <f>IFERROR(ROUND(E3047/L3047,2),0)</f>
        <v>0</v>
      </c>
      <c r="P3047" s="12" t="s">
        <v>8288</v>
      </c>
      <c r="Q3047" t="s">
        <v>8310</v>
      </c>
      <c r="R3047" s="9">
        <f t="shared" si="146"/>
        <v>41897.660833333335</v>
      </c>
      <c r="S3047" s="9">
        <f t="shared" si="147"/>
        <v>41927.660833333335</v>
      </c>
      <c r="T3047">
        <f t="shared" si="148"/>
        <v>2014</v>
      </c>
    </row>
    <row r="3048" spans="1:20" ht="43.5" x14ac:dyDescent="0.35">
      <c r="A3048">
        <v>1553</v>
      </c>
      <c r="B3048" s="3" t="s">
        <v>1554</v>
      </c>
      <c r="C3048" s="3" t="s">
        <v>5663</v>
      </c>
      <c r="D3048" s="6">
        <v>6000</v>
      </c>
      <c r="E3048" s="8">
        <v>0</v>
      </c>
      <c r="F3048" t="s">
        <v>8220</v>
      </c>
      <c r="G3048" t="s">
        <v>8223</v>
      </c>
      <c r="H3048" t="s">
        <v>8245</v>
      </c>
      <c r="I3048" s="11">
        <v>1441176447</v>
      </c>
      <c r="J3048">
        <v>1438584447</v>
      </c>
      <c r="K3048" t="b">
        <v>0</v>
      </c>
      <c r="L3048">
        <v>0</v>
      </c>
      <c r="M3048" t="b">
        <v>0</v>
      </c>
      <c r="N3048">
        <f>ROUND(E3048/D3048*100,0)</f>
        <v>0</v>
      </c>
      <c r="O3048">
        <f>IFERROR(ROUND(E3048/L3048,2),0)</f>
        <v>0</v>
      </c>
      <c r="P3048" s="12" t="s">
        <v>8282</v>
      </c>
      <c r="Q3048" t="s">
        <v>8320</v>
      </c>
      <c r="R3048" s="9">
        <f t="shared" si="146"/>
        <v>42219.282951388886</v>
      </c>
      <c r="S3048" s="9">
        <f t="shared" si="147"/>
        <v>42249.282951388886</v>
      </c>
      <c r="T3048">
        <f t="shared" si="148"/>
        <v>2015</v>
      </c>
    </row>
    <row r="3049" spans="1:20" ht="43.5" x14ac:dyDescent="0.35">
      <c r="A3049">
        <v>3863</v>
      </c>
      <c r="B3049" s="3" t="s">
        <v>3860</v>
      </c>
      <c r="C3049" s="3" t="s">
        <v>7972</v>
      </c>
      <c r="D3049" s="6">
        <v>6000</v>
      </c>
      <c r="E3049" s="8">
        <v>0</v>
      </c>
      <c r="F3049" t="s">
        <v>8220</v>
      </c>
      <c r="G3049" t="s">
        <v>8223</v>
      </c>
      <c r="H3049" t="s">
        <v>8245</v>
      </c>
      <c r="I3049" s="11">
        <v>1446739905</v>
      </c>
      <c r="J3049">
        <v>1441552305</v>
      </c>
      <c r="K3049" t="b">
        <v>0</v>
      </c>
      <c r="L3049">
        <v>0</v>
      </c>
      <c r="M3049" t="b">
        <v>0</v>
      </c>
      <c r="N3049">
        <f>ROUND(E3049/D3049*100,0)</f>
        <v>0</v>
      </c>
      <c r="O3049">
        <f>IFERROR(ROUND(E3049/L3049,2),0)</f>
        <v>0</v>
      </c>
      <c r="P3049" s="12" t="s">
        <v>8266</v>
      </c>
      <c r="Q3049" t="s">
        <v>8268</v>
      </c>
      <c r="R3049" s="9">
        <f t="shared" si="146"/>
        <v>42253.633159722223</v>
      </c>
      <c r="S3049" s="9">
        <f t="shared" si="147"/>
        <v>42313.674826388888</v>
      </c>
      <c r="T3049">
        <f t="shared" si="148"/>
        <v>2015</v>
      </c>
    </row>
    <row r="3050" spans="1:20" ht="43.5" x14ac:dyDescent="0.35">
      <c r="A3050">
        <v>4032</v>
      </c>
      <c r="B3050" s="3" t="s">
        <v>4028</v>
      </c>
      <c r="C3050" s="3" t="s">
        <v>8137</v>
      </c>
      <c r="D3050" s="6">
        <v>6048</v>
      </c>
      <c r="E3050" s="8">
        <v>413</v>
      </c>
      <c r="F3050" t="s">
        <v>8220</v>
      </c>
      <c r="G3050" t="s">
        <v>8223</v>
      </c>
      <c r="H3050" t="s">
        <v>8245</v>
      </c>
      <c r="I3050" s="11">
        <v>1450211116</v>
      </c>
      <c r="J3050">
        <v>1445023516</v>
      </c>
      <c r="K3050" t="b">
        <v>0</v>
      </c>
      <c r="L3050">
        <v>7</v>
      </c>
      <c r="M3050" t="b">
        <v>0</v>
      </c>
      <c r="N3050">
        <f>ROUND(E3050/D3050*100,0)</f>
        <v>7</v>
      </c>
      <c r="O3050">
        <f>IFERROR(ROUND(E3050/L3050,2),0)</f>
        <v>59</v>
      </c>
      <c r="P3050" s="12" t="s">
        <v>8266</v>
      </c>
      <c r="Q3050" t="s">
        <v>8268</v>
      </c>
      <c r="R3050" s="9">
        <f t="shared" si="146"/>
        <v>42293.809212962966</v>
      </c>
      <c r="S3050" s="9">
        <f t="shared" si="147"/>
        <v>42353.85087962963</v>
      </c>
      <c r="T3050">
        <f t="shared" si="148"/>
        <v>2015</v>
      </c>
    </row>
    <row r="3051" spans="1:20" ht="58" x14ac:dyDescent="0.35">
      <c r="A3051">
        <v>1419</v>
      </c>
      <c r="B3051" s="3" t="s">
        <v>1420</v>
      </c>
      <c r="C3051" s="3" t="s">
        <v>5529</v>
      </c>
      <c r="D3051" s="6">
        <v>6300</v>
      </c>
      <c r="E3051" s="8">
        <v>445</v>
      </c>
      <c r="F3051" t="s">
        <v>8220</v>
      </c>
      <c r="G3051" t="s">
        <v>8223</v>
      </c>
      <c r="H3051" t="s">
        <v>8245</v>
      </c>
      <c r="I3051" s="11">
        <v>1476010619</v>
      </c>
      <c r="J3051">
        <v>1473418619</v>
      </c>
      <c r="K3051" t="b">
        <v>0</v>
      </c>
      <c r="L3051">
        <v>10</v>
      </c>
      <c r="M3051" t="b">
        <v>0</v>
      </c>
      <c r="N3051">
        <f>ROUND(E3051/D3051*100,0)</f>
        <v>7</v>
      </c>
      <c r="O3051">
        <f>IFERROR(ROUND(E3051/L3051,2),0)</f>
        <v>44.5</v>
      </c>
      <c r="P3051" s="12" t="s">
        <v>8280</v>
      </c>
      <c r="Q3051" t="s">
        <v>8313</v>
      </c>
      <c r="R3051" s="9">
        <f t="shared" si="146"/>
        <v>42622.456238425926</v>
      </c>
      <c r="S3051" s="9">
        <f t="shared" si="147"/>
        <v>42652.456238425926</v>
      </c>
      <c r="T3051">
        <f t="shared" si="148"/>
        <v>2016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1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>ROUND(E3052/D3052*100,0)</f>
        <v>4</v>
      </c>
      <c r="O3052">
        <f>IFERROR(ROUND(E3052/L3052,2),0)</f>
        <v>44</v>
      </c>
      <c r="P3052" s="12" t="s">
        <v>8293</v>
      </c>
      <c r="Q3052" t="s">
        <v>8319</v>
      </c>
      <c r="R3052" s="9">
        <f t="shared" si="146"/>
        <v>41509.905995370369</v>
      </c>
      <c r="S3052" s="9">
        <f t="shared" si="147"/>
        <v>41569.905995370369</v>
      </c>
      <c r="T3052">
        <f t="shared" si="148"/>
        <v>2013</v>
      </c>
    </row>
    <row r="3053" spans="1:20" ht="29" x14ac:dyDescent="0.35">
      <c r="A3053">
        <v>212</v>
      </c>
      <c r="B3053" s="3" t="s">
        <v>214</v>
      </c>
      <c r="C3053" s="3" t="s">
        <v>4322</v>
      </c>
      <c r="D3053" s="6">
        <v>6300</v>
      </c>
      <c r="E3053" s="8">
        <v>1</v>
      </c>
      <c r="F3053" t="s">
        <v>8220</v>
      </c>
      <c r="G3053" t="s">
        <v>8223</v>
      </c>
      <c r="H3053" t="s">
        <v>8245</v>
      </c>
      <c r="I3053" s="11">
        <v>1460837320</v>
      </c>
      <c r="J3053">
        <v>1455656920</v>
      </c>
      <c r="K3053" t="b">
        <v>0</v>
      </c>
      <c r="L3053">
        <v>1</v>
      </c>
      <c r="M3053" t="b">
        <v>0</v>
      </c>
      <c r="N3053">
        <f>ROUND(E3053/D3053*100,0)</f>
        <v>0</v>
      </c>
      <c r="O3053">
        <f>IFERROR(ROUND(E3053/L3053,2),0)</f>
        <v>1</v>
      </c>
      <c r="P3053" s="12" t="s">
        <v>8290</v>
      </c>
      <c r="Q3053" t="s">
        <v>8292</v>
      </c>
      <c r="R3053" s="9">
        <f t="shared" si="146"/>
        <v>42416.881018518514</v>
      </c>
      <c r="S3053" s="9">
        <f t="shared" si="147"/>
        <v>42476.839351851857</v>
      </c>
      <c r="T3053">
        <f t="shared" si="148"/>
        <v>2016</v>
      </c>
    </row>
    <row r="3054" spans="1:20" ht="58" x14ac:dyDescent="0.35">
      <c r="A3054">
        <v>1871</v>
      </c>
      <c r="B3054" s="3" t="s">
        <v>1872</v>
      </c>
      <c r="C3054" s="3" t="s">
        <v>5981</v>
      </c>
      <c r="D3054" s="6">
        <v>6500</v>
      </c>
      <c r="E3054" s="8">
        <v>4666</v>
      </c>
      <c r="F3054" t="s">
        <v>8220</v>
      </c>
      <c r="G3054" t="s">
        <v>8223</v>
      </c>
      <c r="H3054" t="s">
        <v>8245</v>
      </c>
      <c r="I3054" s="11">
        <v>1416512901</v>
      </c>
      <c r="J3054">
        <v>1413053301</v>
      </c>
      <c r="K3054" t="b">
        <v>0</v>
      </c>
      <c r="L3054">
        <v>95</v>
      </c>
      <c r="M3054" t="b">
        <v>0</v>
      </c>
      <c r="N3054">
        <f>ROUND(E3054/D3054*100,0)</f>
        <v>72</v>
      </c>
      <c r="O3054">
        <f>IFERROR(ROUND(E3054/L3054,2),0)</f>
        <v>49.12</v>
      </c>
      <c r="P3054" s="12" t="s">
        <v>8285</v>
      </c>
      <c r="Q3054" t="s">
        <v>8309</v>
      </c>
      <c r="R3054" s="9">
        <f t="shared" si="146"/>
        <v>41923.783576388887</v>
      </c>
      <c r="S3054" s="9">
        <f t="shared" si="147"/>
        <v>41963.825243055559</v>
      </c>
      <c r="T3054">
        <f t="shared" si="148"/>
        <v>2014</v>
      </c>
    </row>
    <row r="3055" spans="1:20" ht="58" x14ac:dyDescent="0.35">
      <c r="A3055">
        <v>1864</v>
      </c>
      <c r="B3055" s="3" t="s">
        <v>1865</v>
      </c>
      <c r="C3055" s="3" t="s">
        <v>5974</v>
      </c>
      <c r="D3055" s="6">
        <v>6500</v>
      </c>
      <c r="E3055" s="8">
        <v>2788</v>
      </c>
      <c r="F3055" t="s">
        <v>8220</v>
      </c>
      <c r="G3055" t="s">
        <v>8223</v>
      </c>
      <c r="H3055" t="s">
        <v>8245</v>
      </c>
      <c r="I3055" s="11">
        <v>1399223500</v>
      </c>
      <c r="J3055">
        <v>1396631500</v>
      </c>
      <c r="K3055" t="b">
        <v>0</v>
      </c>
      <c r="L3055">
        <v>48</v>
      </c>
      <c r="M3055" t="b">
        <v>0</v>
      </c>
      <c r="N3055">
        <f>ROUND(E3055/D3055*100,0)</f>
        <v>43</v>
      </c>
      <c r="O3055">
        <f>IFERROR(ROUND(E3055/L3055,2),0)</f>
        <v>58.08</v>
      </c>
      <c r="P3055" s="12" t="s">
        <v>8285</v>
      </c>
      <c r="Q3055" t="s">
        <v>8309</v>
      </c>
      <c r="R3055" s="9">
        <f t="shared" si="146"/>
        <v>41733.716435185182</v>
      </c>
      <c r="S3055" s="9">
        <f t="shared" si="147"/>
        <v>41763.716435185182</v>
      </c>
      <c r="T3055">
        <f t="shared" si="148"/>
        <v>2014</v>
      </c>
    </row>
    <row r="3056" spans="1:20" ht="29" x14ac:dyDescent="0.3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 s="11">
        <v>1440318908</v>
      </c>
      <c r="J3056">
        <v>1436430908</v>
      </c>
      <c r="K3056" t="b">
        <v>0</v>
      </c>
      <c r="L3056">
        <v>8</v>
      </c>
      <c r="M3056" t="b">
        <v>0</v>
      </c>
      <c r="N3056">
        <f>ROUND(E3056/D3056*100,0)</f>
        <v>3</v>
      </c>
      <c r="O3056">
        <f>IFERROR(ROUND(E3056/L3056,2),0)</f>
        <v>16.38</v>
      </c>
      <c r="P3056" s="12" t="s">
        <v>8277</v>
      </c>
      <c r="Q3056" t="s">
        <v>8307</v>
      </c>
      <c r="R3056" s="9">
        <f t="shared" si="146"/>
        <v>42194.357731481476</v>
      </c>
      <c r="S3056" s="9">
        <f t="shared" si="147"/>
        <v>42239.357731481476</v>
      </c>
      <c r="T3056">
        <f t="shared" si="148"/>
        <v>2015</v>
      </c>
    </row>
    <row r="3057" spans="1:20" ht="43.5" x14ac:dyDescent="0.35">
      <c r="A3057">
        <v>864</v>
      </c>
      <c r="B3057" s="3" t="s">
        <v>865</v>
      </c>
      <c r="C3057" s="3" t="s">
        <v>4974</v>
      </c>
      <c r="D3057" s="6">
        <v>6500</v>
      </c>
      <c r="E3057" s="8">
        <v>2700</v>
      </c>
      <c r="F3057" t="s">
        <v>8220</v>
      </c>
      <c r="G3057" t="s">
        <v>8223</v>
      </c>
      <c r="H3057" t="s">
        <v>8245</v>
      </c>
      <c r="I3057" s="11">
        <v>1381917540</v>
      </c>
      <c r="J3057">
        <v>1379990038</v>
      </c>
      <c r="K3057" t="b">
        <v>0</v>
      </c>
      <c r="L3057">
        <v>79</v>
      </c>
      <c r="M3057" t="b">
        <v>0</v>
      </c>
      <c r="N3057">
        <f>ROUND(E3057/D3057*100,0)</f>
        <v>42</v>
      </c>
      <c r="O3057">
        <f>IFERROR(ROUND(E3057/L3057,2),0)</f>
        <v>34.18</v>
      </c>
      <c r="P3057" s="12" t="s">
        <v>8293</v>
      </c>
      <c r="Q3057" t="s">
        <v>8315</v>
      </c>
      <c r="R3057" s="9">
        <f t="shared" si="146"/>
        <v>41541.106921296298</v>
      </c>
      <c r="S3057" s="9">
        <f t="shared" si="147"/>
        <v>41563.415972222225</v>
      </c>
      <c r="T3057">
        <f t="shared" si="148"/>
        <v>2013</v>
      </c>
    </row>
    <row r="3058" spans="1:20" ht="29" x14ac:dyDescent="0.35">
      <c r="A3058">
        <v>1726</v>
      </c>
      <c r="B3058" s="3" t="s">
        <v>1727</v>
      </c>
      <c r="C3058" s="3" t="s">
        <v>5836</v>
      </c>
      <c r="D3058" s="6">
        <v>6500</v>
      </c>
      <c r="E3058" s="8">
        <v>2196</v>
      </c>
      <c r="F3058" t="s">
        <v>8220</v>
      </c>
      <c r="G3058" t="s">
        <v>8223</v>
      </c>
      <c r="H3058" t="s">
        <v>8245</v>
      </c>
      <c r="I3058" s="11">
        <v>1403906664</v>
      </c>
      <c r="J3058">
        <v>1401401064</v>
      </c>
      <c r="K3058" t="b">
        <v>0</v>
      </c>
      <c r="L3058">
        <v>16</v>
      </c>
      <c r="M3058" t="b">
        <v>0</v>
      </c>
      <c r="N3058">
        <f>ROUND(E3058/D3058*100,0)</f>
        <v>34</v>
      </c>
      <c r="O3058">
        <f>IFERROR(ROUND(E3058/L3058,2),0)</f>
        <v>137.25</v>
      </c>
      <c r="P3058" s="12" t="s">
        <v>8293</v>
      </c>
      <c r="Q3058" t="s">
        <v>8296</v>
      </c>
      <c r="R3058" s="9">
        <f t="shared" si="146"/>
        <v>41788.919722222221</v>
      </c>
      <c r="S3058" s="9">
        <f t="shared" si="147"/>
        <v>41817.919722222221</v>
      </c>
      <c r="T3058">
        <f t="shared" si="148"/>
        <v>2014</v>
      </c>
    </row>
    <row r="3059" spans="1:20" ht="43.5" x14ac:dyDescent="0.35">
      <c r="A3059">
        <v>1812</v>
      </c>
      <c r="B3059" s="3" t="s">
        <v>1813</v>
      </c>
      <c r="C3059" s="3" t="s">
        <v>5922</v>
      </c>
      <c r="D3059" s="6">
        <v>6500</v>
      </c>
      <c r="E3059" s="8">
        <v>865</v>
      </c>
      <c r="F3059" t="s">
        <v>8220</v>
      </c>
      <c r="G3059" t="s">
        <v>8224</v>
      </c>
      <c r="H3059" t="s">
        <v>8246</v>
      </c>
      <c r="I3059" s="11">
        <v>1467531536</v>
      </c>
      <c r="J3059">
        <v>1464939536</v>
      </c>
      <c r="K3059" t="b">
        <v>0</v>
      </c>
      <c r="L3059">
        <v>23</v>
      </c>
      <c r="M3059" t="b">
        <v>0</v>
      </c>
      <c r="N3059">
        <f>ROUND(E3059/D3059*100,0)</f>
        <v>13</v>
      </c>
      <c r="O3059">
        <f>IFERROR(ROUND(E3059/L3059,2),0)</f>
        <v>37.61</v>
      </c>
      <c r="P3059" s="12" t="s">
        <v>8282</v>
      </c>
      <c r="Q3059" t="s">
        <v>8283</v>
      </c>
      <c r="R3059" s="9">
        <f t="shared" si="146"/>
        <v>42524.318703703699</v>
      </c>
      <c r="S3059" s="9">
        <f t="shared" si="147"/>
        <v>42554.318703703699</v>
      </c>
      <c r="T3059">
        <f t="shared" si="148"/>
        <v>2016</v>
      </c>
    </row>
    <row r="3060" spans="1:20" ht="43.5" x14ac:dyDescent="0.35">
      <c r="A3060">
        <v>915</v>
      </c>
      <c r="B3060" s="3" t="s">
        <v>916</v>
      </c>
      <c r="C3060" s="3" t="s">
        <v>5025</v>
      </c>
      <c r="D3060" s="6">
        <v>6500</v>
      </c>
      <c r="E3060" s="8">
        <v>375</v>
      </c>
      <c r="F3060" t="s">
        <v>8220</v>
      </c>
      <c r="G3060" t="s">
        <v>8223</v>
      </c>
      <c r="H3060" t="s">
        <v>8245</v>
      </c>
      <c r="I3060" s="11">
        <v>1330577940</v>
      </c>
      <c r="J3060">
        <v>1327853914</v>
      </c>
      <c r="K3060" t="b">
        <v>0</v>
      </c>
      <c r="L3060">
        <v>9</v>
      </c>
      <c r="M3060" t="b">
        <v>0</v>
      </c>
      <c r="N3060">
        <f>ROUND(E3060/D3060*100,0)</f>
        <v>6</v>
      </c>
      <c r="O3060">
        <f>IFERROR(ROUND(E3060/L3060,2),0)</f>
        <v>41.67</v>
      </c>
      <c r="P3060" s="12" t="s">
        <v>8293</v>
      </c>
      <c r="Q3060" t="s">
        <v>8315</v>
      </c>
      <c r="R3060" s="9">
        <f t="shared" si="146"/>
        <v>40937.679560185185</v>
      </c>
      <c r="S3060" s="9">
        <f t="shared" si="147"/>
        <v>40969.207638888889</v>
      </c>
      <c r="T3060">
        <f t="shared" si="148"/>
        <v>2012</v>
      </c>
    </row>
    <row r="3061" spans="1:20" ht="58" x14ac:dyDescent="0.35">
      <c r="A3061">
        <v>500</v>
      </c>
      <c r="B3061" s="3" t="s">
        <v>501</v>
      </c>
      <c r="C3061" s="3" t="s">
        <v>4610</v>
      </c>
      <c r="D3061" s="6">
        <v>6500</v>
      </c>
      <c r="E3061" s="8">
        <v>215</v>
      </c>
      <c r="F3061" t="s">
        <v>8220</v>
      </c>
      <c r="G3061" t="s">
        <v>8223</v>
      </c>
      <c r="H3061" t="s">
        <v>8245</v>
      </c>
      <c r="I3061" s="11">
        <v>1273356960</v>
      </c>
      <c r="J3061">
        <v>1268255751</v>
      </c>
      <c r="K3061" t="b">
        <v>0</v>
      </c>
      <c r="L3061">
        <v>4</v>
      </c>
      <c r="M3061" t="b">
        <v>0</v>
      </c>
      <c r="N3061">
        <f>ROUND(E3061/D3061*100,0)</f>
        <v>3</v>
      </c>
      <c r="O3061">
        <f>IFERROR(ROUND(E3061/L3061,2),0)</f>
        <v>53.75</v>
      </c>
      <c r="P3061" s="12" t="s">
        <v>8290</v>
      </c>
      <c r="Q3061" t="s">
        <v>8304</v>
      </c>
      <c r="R3061" s="9">
        <f t="shared" si="146"/>
        <v>40247.886006944449</v>
      </c>
      <c r="S3061" s="9">
        <f t="shared" si="147"/>
        <v>40306.927777777775</v>
      </c>
      <c r="T3061">
        <f t="shared" si="148"/>
        <v>2010</v>
      </c>
    </row>
    <row r="3062" spans="1:20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>ROUND(E3062/D3062*100,0)</f>
        <v>129</v>
      </c>
      <c r="O3062">
        <f>IFERROR(ROUND(E3062/L3062,2),0)</f>
        <v>43</v>
      </c>
      <c r="P3062" s="12" t="s">
        <v>8266</v>
      </c>
      <c r="Q3062" t="s">
        <v>8269</v>
      </c>
      <c r="R3062" s="9">
        <f t="shared" si="146"/>
        <v>41877.886620370373</v>
      </c>
      <c r="S3062" s="9">
        <f t="shared" si="147"/>
        <v>41907.886620370373</v>
      </c>
      <c r="T3062">
        <f t="shared" si="148"/>
        <v>2014</v>
      </c>
    </row>
    <row r="3063" spans="1:20" ht="43.5" x14ac:dyDescent="0.35">
      <c r="A3063">
        <v>905</v>
      </c>
      <c r="B3063" s="3" t="s">
        <v>906</v>
      </c>
      <c r="C3063" s="3" t="s">
        <v>5015</v>
      </c>
      <c r="D3063" s="6">
        <v>6500</v>
      </c>
      <c r="E3063" s="8">
        <v>196</v>
      </c>
      <c r="F3063" t="s">
        <v>8220</v>
      </c>
      <c r="G3063" t="s">
        <v>8223</v>
      </c>
      <c r="H3063" t="s">
        <v>8245</v>
      </c>
      <c r="I3063" s="11">
        <v>1295847926</v>
      </c>
      <c r="J3063">
        <v>1290663926</v>
      </c>
      <c r="K3063" t="b">
        <v>0</v>
      </c>
      <c r="L3063">
        <v>6</v>
      </c>
      <c r="M3063" t="b">
        <v>0</v>
      </c>
      <c r="N3063">
        <f>ROUND(E3063/D3063*100,0)</f>
        <v>3</v>
      </c>
      <c r="O3063">
        <f>IFERROR(ROUND(E3063/L3063,2),0)</f>
        <v>32.67</v>
      </c>
      <c r="P3063" s="12" t="s">
        <v>8293</v>
      </c>
      <c r="Q3063" t="s">
        <v>8315</v>
      </c>
      <c r="R3063" s="9">
        <f t="shared" si="146"/>
        <v>40507.239884259259</v>
      </c>
      <c r="S3063" s="9">
        <f t="shared" si="147"/>
        <v>40567.239884259259</v>
      </c>
      <c r="T3063">
        <f t="shared" si="148"/>
        <v>2010</v>
      </c>
    </row>
    <row r="3064" spans="1:20" ht="43.5" x14ac:dyDescent="0.3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 s="11">
        <v>1421498303</v>
      </c>
      <c r="J3064">
        <v>1418906303</v>
      </c>
      <c r="K3064" t="b">
        <v>0</v>
      </c>
      <c r="L3064">
        <v>9</v>
      </c>
      <c r="M3064" t="b">
        <v>0</v>
      </c>
      <c r="N3064">
        <f>ROUND(E3064/D3064*100,0)</f>
        <v>2</v>
      </c>
      <c r="O3064">
        <f>IFERROR(ROUND(E3064/L3064,2),0)</f>
        <v>12.67</v>
      </c>
      <c r="P3064" s="12" t="s">
        <v>8290</v>
      </c>
      <c r="Q3064" t="s">
        <v>8304</v>
      </c>
      <c r="R3064" s="9">
        <f t="shared" si="146"/>
        <v>41991.526655092588</v>
      </c>
      <c r="S3064" s="9">
        <f t="shared" si="147"/>
        <v>42021.526655092588</v>
      </c>
      <c r="T3064">
        <f t="shared" si="148"/>
        <v>2014</v>
      </c>
    </row>
    <row r="3065" spans="1:20" ht="58" x14ac:dyDescent="0.35">
      <c r="A3065">
        <v>427</v>
      </c>
      <c r="B3065" s="3" t="s">
        <v>428</v>
      </c>
      <c r="C3065" s="3" t="s">
        <v>4537</v>
      </c>
      <c r="D3065" s="6">
        <v>6500</v>
      </c>
      <c r="E3065" s="8">
        <v>0</v>
      </c>
      <c r="F3065" t="s">
        <v>8220</v>
      </c>
      <c r="G3065" t="s">
        <v>8223</v>
      </c>
      <c r="H3065" t="s">
        <v>8245</v>
      </c>
      <c r="I3065" s="11">
        <v>1445540340</v>
      </c>
      <c r="J3065">
        <v>1444340940</v>
      </c>
      <c r="K3065" t="b">
        <v>0</v>
      </c>
      <c r="L3065">
        <v>0</v>
      </c>
      <c r="M3065" t="b">
        <v>0</v>
      </c>
      <c r="N3065">
        <f>ROUND(E3065/D3065*100,0)</f>
        <v>0</v>
      </c>
      <c r="O3065">
        <f>IFERROR(ROUND(E3065/L3065,2),0)</f>
        <v>0</v>
      </c>
      <c r="P3065" s="12" t="s">
        <v>8290</v>
      </c>
      <c r="Q3065" t="s">
        <v>8304</v>
      </c>
      <c r="R3065" s="9">
        <f t="shared" si="146"/>
        <v>42285.909027777772</v>
      </c>
      <c r="S3065" s="9">
        <f t="shared" si="147"/>
        <v>42299.790972222225</v>
      </c>
      <c r="T3065">
        <f t="shared" si="148"/>
        <v>2015</v>
      </c>
    </row>
    <row r="3066" spans="1:20" ht="58" x14ac:dyDescent="0.35">
      <c r="A3066">
        <v>901</v>
      </c>
      <c r="B3066" s="3" t="s">
        <v>902</v>
      </c>
      <c r="C3066" s="3" t="s">
        <v>5011</v>
      </c>
      <c r="D3066" s="6">
        <v>6500</v>
      </c>
      <c r="E3066" s="8">
        <v>0</v>
      </c>
      <c r="F3066" t="s">
        <v>8220</v>
      </c>
      <c r="G3066" t="s">
        <v>8223</v>
      </c>
      <c r="H3066" t="s">
        <v>8245</v>
      </c>
      <c r="I3066" s="11">
        <v>1276024260</v>
      </c>
      <c r="J3066">
        <v>1272050914</v>
      </c>
      <c r="K3066" t="b">
        <v>0</v>
      </c>
      <c r="L3066">
        <v>0</v>
      </c>
      <c r="M3066" t="b">
        <v>0</v>
      </c>
      <c r="N3066">
        <f>ROUND(E3066/D3066*100,0)</f>
        <v>0</v>
      </c>
      <c r="O3066">
        <f>IFERROR(ROUND(E3066/L3066,2),0)</f>
        <v>0</v>
      </c>
      <c r="P3066" s="12" t="s">
        <v>8293</v>
      </c>
      <c r="Q3066" t="s">
        <v>8315</v>
      </c>
      <c r="R3066" s="9">
        <f t="shared" si="146"/>
        <v>40291.81150462963</v>
      </c>
      <c r="S3066" s="9">
        <f t="shared" si="147"/>
        <v>40337.799305555556</v>
      </c>
      <c r="T3066">
        <f t="shared" si="148"/>
        <v>2010</v>
      </c>
    </row>
    <row r="3067" spans="1:20" ht="43.5" x14ac:dyDescent="0.35">
      <c r="A3067">
        <v>1156</v>
      </c>
      <c r="B3067" s="3" t="s">
        <v>1157</v>
      </c>
      <c r="C3067" s="3" t="s">
        <v>5266</v>
      </c>
      <c r="D3067" s="6">
        <v>6500</v>
      </c>
      <c r="E3067" s="8">
        <v>0</v>
      </c>
      <c r="F3067" t="s">
        <v>8220</v>
      </c>
      <c r="G3067" t="s">
        <v>8223</v>
      </c>
      <c r="H3067" t="s">
        <v>8245</v>
      </c>
      <c r="I3067" s="11">
        <v>1424742162</v>
      </c>
      <c r="J3067">
        <v>1422150162</v>
      </c>
      <c r="K3067" t="b">
        <v>0</v>
      </c>
      <c r="L3067">
        <v>0</v>
      </c>
      <c r="M3067" t="b">
        <v>0</v>
      </c>
      <c r="N3067">
        <f>ROUND(E3067/D3067*100,0)</f>
        <v>0</v>
      </c>
      <c r="O3067">
        <f>IFERROR(ROUND(E3067/L3067,2),0)</f>
        <v>0</v>
      </c>
      <c r="P3067" s="12" t="s">
        <v>8288</v>
      </c>
      <c r="Q3067" t="s">
        <v>8310</v>
      </c>
      <c r="R3067" s="9">
        <f t="shared" si="146"/>
        <v>42029.07131944444</v>
      </c>
      <c r="S3067" s="9">
        <f t="shared" si="147"/>
        <v>42059.07131944444</v>
      </c>
      <c r="T3067">
        <f t="shared" si="148"/>
        <v>2015</v>
      </c>
    </row>
    <row r="3068" spans="1:20" ht="43.5" x14ac:dyDescent="0.35">
      <c r="A3068">
        <v>1997</v>
      </c>
      <c r="B3068" s="3" t="s">
        <v>1998</v>
      </c>
      <c r="C3068" s="3" t="s">
        <v>6107</v>
      </c>
      <c r="D3068" s="6">
        <v>6500</v>
      </c>
      <c r="E3068" s="8">
        <v>0</v>
      </c>
      <c r="F3068" t="s">
        <v>8220</v>
      </c>
      <c r="G3068" t="s">
        <v>8223</v>
      </c>
      <c r="H3068" t="s">
        <v>8245</v>
      </c>
      <c r="I3068" s="11">
        <v>1409091612</v>
      </c>
      <c r="J3068">
        <v>1406499612</v>
      </c>
      <c r="K3068" t="b">
        <v>0</v>
      </c>
      <c r="L3068">
        <v>0</v>
      </c>
      <c r="M3068" t="b">
        <v>0</v>
      </c>
      <c r="N3068">
        <f>ROUND(E3068/D3068*100,0)</f>
        <v>0</v>
      </c>
      <c r="O3068">
        <f>IFERROR(ROUND(E3068/L3068,2),0)</f>
        <v>0</v>
      </c>
      <c r="P3068" s="12" t="s">
        <v>8282</v>
      </c>
      <c r="Q3068" t="s">
        <v>8318</v>
      </c>
      <c r="R3068" s="9">
        <f t="shared" si="146"/>
        <v>41847.930694444447</v>
      </c>
      <c r="S3068" s="9">
        <f t="shared" si="147"/>
        <v>41877.930694444447</v>
      </c>
      <c r="T3068">
        <f t="shared" si="148"/>
        <v>2014</v>
      </c>
    </row>
    <row r="3069" spans="1:20" ht="43.5" x14ac:dyDescent="0.3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 s="11">
        <v>1456703940</v>
      </c>
      <c r="J3069">
        <v>1454546859</v>
      </c>
      <c r="K3069" t="b">
        <v>0</v>
      </c>
      <c r="L3069">
        <v>3</v>
      </c>
      <c r="M3069" t="b">
        <v>0</v>
      </c>
      <c r="N3069">
        <f>ROUND(E3069/D3069*100,0)</f>
        <v>5</v>
      </c>
      <c r="O3069">
        <f>IFERROR(ROUND(E3069/L3069,2),0)</f>
        <v>41.67</v>
      </c>
      <c r="P3069" s="12" t="s">
        <v>8280</v>
      </c>
      <c r="Q3069" t="s">
        <v>8314</v>
      </c>
      <c r="R3069" s="9">
        <f t="shared" si="146"/>
        <v>42404.033090277779</v>
      </c>
      <c r="S3069" s="9">
        <f t="shared" si="147"/>
        <v>42428.999305555553</v>
      </c>
      <c r="T3069">
        <f t="shared" si="148"/>
        <v>2016</v>
      </c>
    </row>
    <row r="3070" spans="1:20" ht="43.5" x14ac:dyDescent="0.35">
      <c r="A3070">
        <v>1485</v>
      </c>
      <c r="B3070" s="3" t="s">
        <v>1486</v>
      </c>
      <c r="C3070" s="3" t="s">
        <v>5595</v>
      </c>
      <c r="D3070" s="6">
        <v>6700</v>
      </c>
      <c r="E3070" s="8">
        <v>150</v>
      </c>
      <c r="F3070" t="s">
        <v>8220</v>
      </c>
      <c r="G3070" t="s">
        <v>8223</v>
      </c>
      <c r="H3070" t="s">
        <v>8245</v>
      </c>
      <c r="I3070" s="11">
        <v>1434827173</v>
      </c>
      <c r="J3070">
        <v>1430939173</v>
      </c>
      <c r="K3070" t="b">
        <v>0</v>
      </c>
      <c r="L3070">
        <v>3</v>
      </c>
      <c r="M3070" t="b">
        <v>0</v>
      </c>
      <c r="N3070">
        <f>ROUND(E3070/D3070*100,0)</f>
        <v>2</v>
      </c>
      <c r="O3070">
        <f>IFERROR(ROUND(E3070/L3070,2),0)</f>
        <v>50</v>
      </c>
      <c r="P3070" s="12" t="s">
        <v>8280</v>
      </c>
      <c r="Q3070" t="s">
        <v>8317</v>
      </c>
      <c r="R3070" s="9">
        <f t="shared" si="146"/>
        <v>42130.795983796299</v>
      </c>
      <c r="S3070" s="9">
        <f t="shared" si="147"/>
        <v>42175.795983796299</v>
      </c>
      <c r="T3070">
        <f t="shared" si="148"/>
        <v>2015</v>
      </c>
    </row>
    <row r="3071" spans="1:20" ht="43.5" x14ac:dyDescent="0.35">
      <c r="A3071">
        <v>1159</v>
      </c>
      <c r="B3071" s="3" t="s">
        <v>1160</v>
      </c>
      <c r="C3071" s="3" t="s">
        <v>5269</v>
      </c>
      <c r="D3071" s="6">
        <v>6750</v>
      </c>
      <c r="E3071" s="8">
        <v>0</v>
      </c>
      <c r="F3071" t="s">
        <v>8220</v>
      </c>
      <c r="G3071" t="s">
        <v>8223</v>
      </c>
      <c r="H3071" t="s">
        <v>8245</v>
      </c>
      <c r="I3071" s="11">
        <v>1435679100</v>
      </c>
      <c r="J3071">
        <v>1433006765</v>
      </c>
      <c r="K3071" t="b">
        <v>0</v>
      </c>
      <c r="L3071">
        <v>0</v>
      </c>
      <c r="M3071" t="b">
        <v>0</v>
      </c>
      <c r="N3071">
        <f>ROUND(E3071/D3071*100,0)</f>
        <v>0</v>
      </c>
      <c r="O3071">
        <f>IFERROR(ROUND(E3071/L3071,2),0)</f>
        <v>0</v>
      </c>
      <c r="P3071" s="12" t="s">
        <v>8288</v>
      </c>
      <c r="Q3071" t="s">
        <v>8310</v>
      </c>
      <c r="R3071" s="9">
        <f t="shared" si="146"/>
        <v>42154.726446759261</v>
      </c>
      <c r="S3071" s="9">
        <f t="shared" si="147"/>
        <v>42185.65625</v>
      </c>
      <c r="T3071">
        <f t="shared" si="148"/>
        <v>2015</v>
      </c>
    </row>
    <row r="3072" spans="1:20" ht="43.5" x14ac:dyDescent="0.35">
      <c r="A3072">
        <v>3793</v>
      </c>
      <c r="B3072" s="3" t="s">
        <v>3790</v>
      </c>
      <c r="C3072" s="3" t="s">
        <v>7903</v>
      </c>
      <c r="D3072" s="6">
        <v>7000</v>
      </c>
      <c r="E3072" s="8">
        <v>4176</v>
      </c>
      <c r="F3072" t="s">
        <v>8220</v>
      </c>
      <c r="G3072" t="s">
        <v>8223</v>
      </c>
      <c r="H3072" t="s">
        <v>8245</v>
      </c>
      <c r="I3072" s="11">
        <v>1418769129</v>
      </c>
      <c r="J3072">
        <v>1416954729</v>
      </c>
      <c r="K3072" t="b">
        <v>0</v>
      </c>
      <c r="L3072">
        <v>24</v>
      </c>
      <c r="M3072" t="b">
        <v>0</v>
      </c>
      <c r="N3072">
        <f>ROUND(E3072/D3072*100,0)</f>
        <v>60</v>
      </c>
      <c r="O3072">
        <f>IFERROR(ROUND(E3072/L3072,2),0)</f>
        <v>174</v>
      </c>
      <c r="P3072" s="12" t="s">
        <v>8266</v>
      </c>
      <c r="Q3072" t="s">
        <v>8269</v>
      </c>
      <c r="R3072" s="9">
        <f t="shared" si="146"/>
        <v>41968.938993055555</v>
      </c>
      <c r="S3072" s="9">
        <f t="shared" si="147"/>
        <v>41989.938993055555</v>
      </c>
      <c r="T3072">
        <f t="shared" si="148"/>
        <v>2014</v>
      </c>
    </row>
    <row r="3073" spans="1:20" ht="43.5" x14ac:dyDescent="0.35">
      <c r="A3073">
        <v>776</v>
      </c>
      <c r="B3073" s="3" t="s">
        <v>777</v>
      </c>
      <c r="C3073" s="3" t="s">
        <v>4886</v>
      </c>
      <c r="D3073" s="6">
        <v>7000</v>
      </c>
      <c r="E3073" s="8">
        <v>3598</v>
      </c>
      <c r="F3073" t="s">
        <v>8220</v>
      </c>
      <c r="G3073" t="s">
        <v>8223</v>
      </c>
      <c r="H3073" t="s">
        <v>8245</v>
      </c>
      <c r="I3073" s="11">
        <v>1444539600</v>
      </c>
      <c r="J3073">
        <v>1441297645</v>
      </c>
      <c r="K3073" t="b">
        <v>0</v>
      </c>
      <c r="L3073">
        <v>57</v>
      </c>
      <c r="M3073" t="b">
        <v>0</v>
      </c>
      <c r="N3073">
        <f>ROUND(E3073/D3073*100,0)</f>
        <v>51</v>
      </c>
      <c r="O3073">
        <f>IFERROR(ROUND(E3073/L3073,2),0)</f>
        <v>63.12</v>
      </c>
      <c r="P3073" s="12" t="s">
        <v>8280</v>
      </c>
      <c r="Q3073" t="s">
        <v>8317</v>
      </c>
      <c r="R3073" s="9">
        <f t="shared" si="146"/>
        <v>42250.685706018514</v>
      </c>
      <c r="S3073" s="9">
        <f t="shared" si="147"/>
        <v>42288.208333333328</v>
      </c>
      <c r="T3073">
        <f t="shared" si="148"/>
        <v>2015</v>
      </c>
    </row>
    <row r="3074" spans="1:20" ht="43.5" x14ac:dyDescent="0.35">
      <c r="A3074">
        <v>765</v>
      </c>
      <c r="B3074" s="3" t="s">
        <v>766</v>
      </c>
      <c r="C3074" s="3" t="s">
        <v>4875</v>
      </c>
      <c r="D3074" s="6">
        <v>7000</v>
      </c>
      <c r="E3074" s="8">
        <v>2521</v>
      </c>
      <c r="F3074" t="s">
        <v>8220</v>
      </c>
      <c r="G3074" t="s">
        <v>8223</v>
      </c>
      <c r="H3074" t="s">
        <v>8245</v>
      </c>
      <c r="I3074" s="11">
        <v>1413723684</v>
      </c>
      <c r="J3074">
        <v>1411131684</v>
      </c>
      <c r="K3074" t="b">
        <v>0</v>
      </c>
      <c r="L3074">
        <v>44</v>
      </c>
      <c r="M3074" t="b">
        <v>0</v>
      </c>
      <c r="N3074">
        <f>ROUND(E3074/D3074*100,0)</f>
        <v>36</v>
      </c>
      <c r="O3074">
        <f>IFERROR(ROUND(E3074/L3074,2),0)</f>
        <v>57.3</v>
      </c>
      <c r="P3074" s="12" t="s">
        <v>8280</v>
      </c>
      <c r="Q3074" t="s">
        <v>8317</v>
      </c>
      <c r="R3074" s="9">
        <f t="shared" si="146"/>
        <v>41901.542638888888</v>
      </c>
      <c r="S3074" s="9">
        <f t="shared" si="147"/>
        <v>41931.542638888888</v>
      </c>
      <c r="T3074">
        <f t="shared" si="148"/>
        <v>2014</v>
      </c>
    </row>
    <row r="3075" spans="1:20" ht="43.5" x14ac:dyDescent="0.35">
      <c r="A3075">
        <v>3999</v>
      </c>
      <c r="B3075" s="3" t="s">
        <v>3995</v>
      </c>
      <c r="C3075" s="3" t="s">
        <v>8105</v>
      </c>
      <c r="D3075" s="6">
        <v>7000</v>
      </c>
      <c r="E3075" s="8">
        <v>1156</v>
      </c>
      <c r="F3075" t="s">
        <v>8220</v>
      </c>
      <c r="G3075" t="s">
        <v>8223</v>
      </c>
      <c r="H3075" t="s">
        <v>8245</v>
      </c>
      <c r="I3075" s="11">
        <v>1409514709</v>
      </c>
      <c r="J3075">
        <v>1406058798</v>
      </c>
      <c r="K3075" t="b">
        <v>0</v>
      </c>
      <c r="L3075">
        <v>14</v>
      </c>
      <c r="M3075" t="b">
        <v>0</v>
      </c>
      <c r="N3075">
        <f>ROUND(E3075/D3075*100,0)</f>
        <v>17</v>
      </c>
      <c r="O3075">
        <f>IFERROR(ROUND(E3075/L3075,2),0)</f>
        <v>82.57</v>
      </c>
      <c r="P3075" s="12" t="s">
        <v>8266</v>
      </c>
      <c r="Q3075" t="s">
        <v>8268</v>
      </c>
      <c r="R3075" s="9">
        <f t="shared" ref="R3075:R3138" si="149">(((J3075/60)/60)/24)+DATE(1970,1,1)</f>
        <v>41842.828680555554</v>
      </c>
      <c r="S3075" s="9">
        <f t="shared" ref="S3075:S3138" si="150">(((I3075/60)/60)/24)+DATE(1970,1,1)</f>
        <v>41882.827650462961</v>
      </c>
      <c r="T3075">
        <f t="shared" si="148"/>
        <v>2014</v>
      </c>
    </row>
    <row r="3076" spans="1:20" ht="58" x14ac:dyDescent="0.3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 s="11">
        <v>1427842740</v>
      </c>
      <c r="J3076">
        <v>1425428206</v>
      </c>
      <c r="K3076" t="b">
        <v>0</v>
      </c>
      <c r="L3076">
        <v>14</v>
      </c>
      <c r="M3076" t="b">
        <v>1</v>
      </c>
      <c r="N3076">
        <f>ROUND(E3076/D3076*100,0)</f>
        <v>124</v>
      </c>
      <c r="O3076">
        <f>IFERROR(ROUND(E3076/L3076,2),0)</f>
        <v>8.86</v>
      </c>
      <c r="P3076" s="12" t="s">
        <v>8266</v>
      </c>
      <c r="Q3076" t="s">
        <v>8268</v>
      </c>
      <c r="R3076" s="9">
        <f t="shared" si="149"/>
        <v>42067.011643518519</v>
      </c>
      <c r="S3076" s="9">
        <f t="shared" si="150"/>
        <v>42094.957638888889</v>
      </c>
      <c r="T3076">
        <f t="shared" si="148"/>
        <v>2015</v>
      </c>
    </row>
    <row r="3077" spans="1:20" ht="29" x14ac:dyDescent="0.3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 s="11">
        <v>1454370941</v>
      </c>
      <c r="J3077">
        <v>1449186941</v>
      </c>
      <c r="K3077" t="b">
        <v>0</v>
      </c>
      <c r="L3077">
        <v>3</v>
      </c>
      <c r="M3077" t="b">
        <v>0</v>
      </c>
      <c r="N3077">
        <f>ROUND(E3077/D3077*100,0)</f>
        <v>0</v>
      </c>
      <c r="O3077">
        <f>IFERROR(ROUND(E3077/L3077,2),0)</f>
        <v>41.33</v>
      </c>
      <c r="P3077" s="12" t="s">
        <v>8277</v>
      </c>
      <c r="Q3077" t="s">
        <v>8284</v>
      </c>
      <c r="R3077" s="9">
        <f t="shared" si="149"/>
        <v>42341.99700231482</v>
      </c>
      <c r="S3077" s="9">
        <f t="shared" si="150"/>
        <v>42401.99700231482</v>
      </c>
      <c r="T3077">
        <f t="shared" si="148"/>
        <v>2015</v>
      </c>
    </row>
    <row r="3078" spans="1:20" ht="43.5" x14ac:dyDescent="0.35">
      <c r="A3078">
        <v>3933</v>
      </c>
      <c r="B3078" s="3" t="s">
        <v>3930</v>
      </c>
      <c r="C3078" s="3" t="s">
        <v>8041</v>
      </c>
      <c r="D3078" s="6">
        <v>7000</v>
      </c>
      <c r="E3078" s="8">
        <v>1102</v>
      </c>
      <c r="F3078" t="s">
        <v>8220</v>
      </c>
      <c r="G3078" t="s">
        <v>8223</v>
      </c>
      <c r="H3078" t="s">
        <v>8245</v>
      </c>
      <c r="I3078" s="11">
        <v>1468716180</v>
      </c>
      <c r="J3078">
        <v>1466205262</v>
      </c>
      <c r="K3078" t="b">
        <v>0</v>
      </c>
      <c r="L3078">
        <v>12</v>
      </c>
      <c r="M3078" t="b">
        <v>0</v>
      </c>
      <c r="N3078">
        <f>ROUND(E3078/D3078*100,0)</f>
        <v>16</v>
      </c>
      <c r="O3078">
        <f>IFERROR(ROUND(E3078/L3078,2),0)</f>
        <v>91.83</v>
      </c>
      <c r="P3078" s="12" t="s">
        <v>8266</v>
      </c>
      <c r="Q3078" t="s">
        <v>8268</v>
      </c>
      <c r="R3078" s="9">
        <f t="shared" si="149"/>
        <v>42538.968310185184</v>
      </c>
      <c r="S3078" s="9">
        <f t="shared" si="150"/>
        <v>42568.029861111107</v>
      </c>
      <c r="T3078">
        <f t="shared" si="148"/>
        <v>2016</v>
      </c>
    </row>
    <row r="3079" spans="1:20" ht="43.5" x14ac:dyDescent="0.35">
      <c r="A3079">
        <v>2768</v>
      </c>
      <c r="B3079" s="3" t="s">
        <v>2768</v>
      </c>
      <c r="C3079" s="3" t="s">
        <v>6878</v>
      </c>
      <c r="D3079" s="6">
        <v>7000</v>
      </c>
      <c r="E3079" s="8">
        <v>1002</v>
      </c>
      <c r="F3079" t="s">
        <v>8220</v>
      </c>
      <c r="G3079" t="s">
        <v>8223</v>
      </c>
      <c r="H3079" t="s">
        <v>8245</v>
      </c>
      <c r="I3079" s="11">
        <v>1333028723</v>
      </c>
      <c r="J3079">
        <v>1330440323</v>
      </c>
      <c r="K3079" t="b">
        <v>0</v>
      </c>
      <c r="L3079">
        <v>34</v>
      </c>
      <c r="M3079" t="b">
        <v>0</v>
      </c>
      <c r="N3079">
        <f>ROUND(E3079/D3079*100,0)</f>
        <v>14</v>
      </c>
      <c r="O3079">
        <f>IFERROR(ROUND(E3079/L3079,2),0)</f>
        <v>29.47</v>
      </c>
      <c r="P3079" s="12" t="s">
        <v>8280</v>
      </c>
      <c r="Q3079" t="s">
        <v>8321</v>
      </c>
      <c r="R3079" s="9">
        <f t="shared" si="149"/>
        <v>40967.614849537036</v>
      </c>
      <c r="S3079" s="9">
        <f t="shared" si="150"/>
        <v>40997.573182870372</v>
      </c>
      <c r="T3079">
        <f t="shared" si="148"/>
        <v>2012</v>
      </c>
    </row>
    <row r="3080" spans="1:20" ht="43.5" x14ac:dyDescent="0.3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 s="11">
        <v>1457870400</v>
      </c>
      <c r="J3080">
        <v>1456421530</v>
      </c>
      <c r="K3080" t="b">
        <v>0</v>
      </c>
      <c r="L3080">
        <v>14</v>
      </c>
      <c r="M3080" t="b">
        <v>1</v>
      </c>
      <c r="N3080">
        <f>ROUND(E3080/D3080*100,0)</f>
        <v>171</v>
      </c>
      <c r="O3080">
        <f>IFERROR(ROUND(E3080/L3080,2),0)</f>
        <v>8.57</v>
      </c>
      <c r="P3080" s="12" t="s">
        <v>8266</v>
      </c>
      <c r="Q3080" t="s">
        <v>8268</v>
      </c>
      <c r="R3080" s="9">
        <f t="shared" si="149"/>
        <v>42425.730671296296</v>
      </c>
      <c r="S3080" s="9">
        <f t="shared" si="150"/>
        <v>42442.5</v>
      </c>
      <c r="T3080">
        <f t="shared" si="148"/>
        <v>2016</v>
      </c>
    </row>
    <row r="3081" spans="1:20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>ROUND(E3081/D3081*100,0)</f>
        <v>48</v>
      </c>
      <c r="O3081">
        <f>IFERROR(ROUND(E3081/L3081,2),0)</f>
        <v>30</v>
      </c>
      <c r="P3081" s="12" t="s">
        <v>8288</v>
      </c>
      <c r="Q3081" t="s">
        <v>8289</v>
      </c>
      <c r="R3081" s="9">
        <f t="shared" si="149"/>
        <v>42807.755173611105</v>
      </c>
      <c r="S3081" s="9">
        <f t="shared" si="150"/>
        <v>42814.755173611105</v>
      </c>
      <c r="T3081">
        <f t="shared" si="148"/>
        <v>2017</v>
      </c>
    </row>
    <row r="3082" spans="1:20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1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>ROUND(E3082/D3082*100,0)</f>
        <v>29</v>
      </c>
      <c r="O3082">
        <f>IFERROR(ROUND(E3082/L3082,2),0)</f>
        <v>60</v>
      </c>
      <c r="P3082" s="12" t="s">
        <v>8277</v>
      </c>
      <c r="Q3082" t="s">
        <v>8307</v>
      </c>
      <c r="R3082" s="9">
        <f t="shared" si="149"/>
        <v>41954.688310185185</v>
      </c>
      <c r="S3082" s="9">
        <f t="shared" si="150"/>
        <v>41984.688310185185</v>
      </c>
      <c r="T3082">
        <f t="shared" si="148"/>
        <v>2014</v>
      </c>
    </row>
    <row r="3083" spans="1:20" ht="43.5" x14ac:dyDescent="0.35">
      <c r="A3083">
        <v>716</v>
      </c>
      <c r="B3083" s="3" t="s">
        <v>717</v>
      </c>
      <c r="C3083" s="3" t="s">
        <v>4826</v>
      </c>
      <c r="D3083" s="6">
        <v>7000</v>
      </c>
      <c r="E3083" s="8">
        <v>715</v>
      </c>
      <c r="F3083" t="s">
        <v>8220</v>
      </c>
      <c r="G3083" t="s">
        <v>8223</v>
      </c>
      <c r="H3083" t="s">
        <v>8245</v>
      </c>
      <c r="I3083" s="11">
        <v>1417392000</v>
      </c>
      <c r="J3083">
        <v>1414511307</v>
      </c>
      <c r="K3083" t="b">
        <v>0</v>
      </c>
      <c r="L3083">
        <v>16</v>
      </c>
      <c r="M3083" t="b">
        <v>0</v>
      </c>
      <c r="N3083">
        <f>ROUND(E3083/D3083*100,0)</f>
        <v>10</v>
      </c>
      <c r="O3083">
        <f>IFERROR(ROUND(E3083/L3083,2),0)</f>
        <v>44.69</v>
      </c>
      <c r="P3083" s="12" t="s">
        <v>8277</v>
      </c>
      <c r="Q3083" t="s">
        <v>8279</v>
      </c>
      <c r="R3083" s="9">
        <f t="shared" si="149"/>
        <v>41940.658645833333</v>
      </c>
      <c r="S3083" s="9">
        <f t="shared" si="150"/>
        <v>41974</v>
      </c>
      <c r="T3083">
        <f t="shared" si="148"/>
        <v>2014</v>
      </c>
    </row>
    <row r="3084" spans="1:20" ht="43.5" x14ac:dyDescent="0.3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 s="11">
        <v>1429823138</v>
      </c>
      <c r="J3084">
        <v>1427231138</v>
      </c>
      <c r="K3084" t="b">
        <v>0</v>
      </c>
      <c r="L3084">
        <v>2</v>
      </c>
      <c r="M3084" t="b">
        <v>0</v>
      </c>
      <c r="N3084">
        <f>ROUND(E3084/D3084*100,0)</f>
        <v>0</v>
      </c>
      <c r="O3084">
        <f>IFERROR(ROUND(E3084/L3084,2),0)</f>
        <v>60</v>
      </c>
      <c r="P3084" s="12" t="s">
        <v>8288</v>
      </c>
      <c r="Q3084" t="s">
        <v>8310</v>
      </c>
      <c r="R3084" s="9">
        <f t="shared" si="149"/>
        <v>42087.878912037035</v>
      </c>
      <c r="S3084" s="9">
        <f t="shared" si="150"/>
        <v>42117.878912037035</v>
      </c>
      <c r="T3084">
        <f t="shared" si="148"/>
        <v>2015</v>
      </c>
    </row>
    <row r="3085" spans="1:20" ht="29" x14ac:dyDescent="0.35">
      <c r="A3085">
        <v>1412</v>
      </c>
      <c r="B3085" s="3" t="s">
        <v>1413</v>
      </c>
      <c r="C3085" s="3" t="s">
        <v>5522</v>
      </c>
      <c r="D3085" s="6">
        <v>7000</v>
      </c>
      <c r="E3085" s="8">
        <v>320</v>
      </c>
      <c r="F3085" t="s">
        <v>8220</v>
      </c>
      <c r="G3085" t="s">
        <v>8223</v>
      </c>
      <c r="H3085" t="s">
        <v>8245</v>
      </c>
      <c r="I3085" s="11">
        <v>1417656699</v>
      </c>
      <c r="J3085">
        <v>1415064699</v>
      </c>
      <c r="K3085" t="b">
        <v>0</v>
      </c>
      <c r="L3085">
        <v>13</v>
      </c>
      <c r="M3085" t="b">
        <v>0</v>
      </c>
      <c r="N3085">
        <f>ROUND(E3085/D3085*100,0)</f>
        <v>5</v>
      </c>
      <c r="O3085">
        <f>IFERROR(ROUND(E3085/L3085,2),0)</f>
        <v>24.62</v>
      </c>
      <c r="P3085" s="12" t="s">
        <v>8280</v>
      </c>
      <c r="Q3085" t="s">
        <v>8313</v>
      </c>
      <c r="R3085" s="9">
        <f t="shared" si="149"/>
        <v>41947.063645833332</v>
      </c>
      <c r="S3085" s="9">
        <f t="shared" si="150"/>
        <v>41977.063645833332</v>
      </c>
      <c r="T3085">
        <f t="shared" si="148"/>
        <v>2014</v>
      </c>
    </row>
    <row r="3086" spans="1:20" ht="43.5" x14ac:dyDescent="0.35">
      <c r="A3086">
        <v>3846</v>
      </c>
      <c r="B3086" s="3" t="s">
        <v>3843</v>
      </c>
      <c r="C3086" s="3" t="s">
        <v>7955</v>
      </c>
      <c r="D3086" s="6">
        <v>7000</v>
      </c>
      <c r="E3086" s="8">
        <v>189</v>
      </c>
      <c r="F3086" t="s">
        <v>8220</v>
      </c>
      <c r="G3086" t="s">
        <v>8223</v>
      </c>
      <c r="H3086" t="s">
        <v>8245</v>
      </c>
      <c r="I3086" s="11">
        <v>1412405940</v>
      </c>
      <c r="J3086">
        <v>1409721542</v>
      </c>
      <c r="K3086" t="b">
        <v>1</v>
      </c>
      <c r="L3086">
        <v>8</v>
      </c>
      <c r="M3086" t="b">
        <v>0</v>
      </c>
      <c r="N3086">
        <f>ROUND(E3086/D3086*100,0)</f>
        <v>3</v>
      </c>
      <c r="O3086">
        <f>IFERROR(ROUND(E3086/L3086,2),0)</f>
        <v>23.63</v>
      </c>
      <c r="P3086" s="12" t="s">
        <v>8266</v>
      </c>
      <c r="Q3086" t="s">
        <v>8268</v>
      </c>
      <c r="R3086" s="9">
        <f t="shared" si="149"/>
        <v>41885.221550925926</v>
      </c>
      <c r="S3086" s="9">
        <f t="shared" si="150"/>
        <v>41916.290972222225</v>
      </c>
      <c r="T3086">
        <f t="shared" si="148"/>
        <v>2014</v>
      </c>
    </row>
    <row r="3087" spans="1:20" ht="43.5" x14ac:dyDescent="0.35">
      <c r="A3087">
        <v>1483</v>
      </c>
      <c r="B3087" s="3" t="s">
        <v>1484</v>
      </c>
      <c r="C3087" s="3" t="s">
        <v>5593</v>
      </c>
      <c r="D3087" s="6">
        <v>7000</v>
      </c>
      <c r="E3087" s="8">
        <v>50</v>
      </c>
      <c r="F3087" t="s">
        <v>8220</v>
      </c>
      <c r="G3087" t="s">
        <v>8223</v>
      </c>
      <c r="H3087" t="s">
        <v>8245</v>
      </c>
      <c r="I3087" s="11">
        <v>1469162275</v>
      </c>
      <c r="J3087">
        <v>1467002275</v>
      </c>
      <c r="K3087" t="b">
        <v>0</v>
      </c>
      <c r="L3087">
        <v>2</v>
      </c>
      <c r="M3087" t="b">
        <v>0</v>
      </c>
      <c r="N3087">
        <f>ROUND(E3087/D3087*100,0)</f>
        <v>1</v>
      </c>
      <c r="O3087">
        <f>IFERROR(ROUND(E3087/L3087,2),0)</f>
        <v>25</v>
      </c>
      <c r="P3087" s="12" t="s">
        <v>8280</v>
      </c>
      <c r="Q3087" t="s">
        <v>8317</v>
      </c>
      <c r="R3087" s="9">
        <f t="shared" si="149"/>
        <v>42548.192997685182</v>
      </c>
      <c r="S3087" s="9">
        <f t="shared" si="150"/>
        <v>42573.192997685182</v>
      </c>
      <c r="T3087">
        <f t="shared" si="148"/>
        <v>2016</v>
      </c>
    </row>
    <row r="3088" spans="1:20" x14ac:dyDescent="0.3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 s="11">
        <v>1478733732</v>
      </c>
      <c r="J3088">
        <v>1478298132</v>
      </c>
      <c r="K3088" t="b">
        <v>0</v>
      </c>
      <c r="L3088">
        <v>2</v>
      </c>
      <c r="M3088" t="b">
        <v>0</v>
      </c>
      <c r="N3088">
        <f>ROUND(E3088/D3088*100,0)</f>
        <v>58</v>
      </c>
      <c r="O3088">
        <f>IFERROR(ROUND(E3088/L3088,2),0)</f>
        <v>58</v>
      </c>
      <c r="P3088" s="12" t="s">
        <v>8266</v>
      </c>
      <c r="Q3088" t="s">
        <v>8267</v>
      </c>
      <c r="R3088" s="9">
        <f t="shared" si="149"/>
        <v>42678.932083333333</v>
      </c>
      <c r="S3088" s="9">
        <f t="shared" si="150"/>
        <v>42683.973750000005</v>
      </c>
      <c r="T3088">
        <f t="shared" si="148"/>
        <v>2016</v>
      </c>
    </row>
    <row r="3089" spans="1:20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1">
        <v>1329864374</v>
      </c>
      <c r="J3089">
        <v>1328049974</v>
      </c>
      <c r="K3089" t="b">
        <v>0</v>
      </c>
      <c r="L3089">
        <v>6</v>
      </c>
      <c r="M3089" t="b">
        <v>0</v>
      </c>
      <c r="N3089">
        <f>ROUND(E3089/D3089*100,0)</f>
        <v>12</v>
      </c>
      <c r="O3089">
        <f>IFERROR(ROUND(E3089/L3089,2),0)</f>
        <v>19.329999999999998</v>
      </c>
      <c r="P3089" s="12" t="s">
        <v>8293</v>
      </c>
      <c r="Q3089" t="s">
        <v>8319</v>
      </c>
      <c r="R3089" s="9">
        <f t="shared" si="149"/>
        <v>40939.948773148149</v>
      </c>
      <c r="S3089" s="9">
        <f t="shared" si="150"/>
        <v>40960.948773148149</v>
      </c>
      <c r="T3089">
        <f t="shared" si="148"/>
        <v>2012</v>
      </c>
    </row>
    <row r="3090" spans="1:20" ht="43.5" x14ac:dyDescent="0.35">
      <c r="A3090">
        <v>938</v>
      </c>
      <c r="B3090" s="3" t="s">
        <v>939</v>
      </c>
      <c r="C3090" s="3" t="s">
        <v>5048</v>
      </c>
      <c r="D3090" s="6">
        <v>7000</v>
      </c>
      <c r="E3090" s="8">
        <v>25</v>
      </c>
      <c r="F3090" t="s">
        <v>8220</v>
      </c>
      <c r="G3090" t="s">
        <v>8223</v>
      </c>
      <c r="H3090" t="s">
        <v>8245</v>
      </c>
      <c r="I3090" s="11">
        <v>1346585448</v>
      </c>
      <c r="J3090">
        <v>1343993448</v>
      </c>
      <c r="K3090" t="b">
        <v>0</v>
      </c>
      <c r="L3090">
        <v>1</v>
      </c>
      <c r="M3090" t="b">
        <v>0</v>
      </c>
      <c r="N3090">
        <f>ROUND(E3090/D3090*100,0)</f>
        <v>0</v>
      </c>
      <c r="O3090">
        <f>IFERROR(ROUND(E3090/L3090,2),0)</f>
        <v>25</v>
      </c>
      <c r="P3090" s="12" t="s">
        <v>8293</v>
      </c>
      <c r="Q3090" t="s">
        <v>8315</v>
      </c>
      <c r="R3090" s="9">
        <f t="shared" si="149"/>
        <v>41124.479722222226</v>
      </c>
      <c r="S3090" s="9">
        <f t="shared" si="150"/>
        <v>41154.479722222226</v>
      </c>
      <c r="T3090">
        <f t="shared" si="148"/>
        <v>2012</v>
      </c>
    </row>
    <row r="3091" spans="1:20" ht="43.5" x14ac:dyDescent="0.35">
      <c r="A3091">
        <v>4015</v>
      </c>
      <c r="B3091" s="3" t="s">
        <v>4011</v>
      </c>
      <c r="C3091" s="3" t="s">
        <v>8120</v>
      </c>
      <c r="D3091" s="6">
        <v>7000</v>
      </c>
      <c r="E3091" s="8">
        <v>1</v>
      </c>
      <c r="F3091" t="s">
        <v>8220</v>
      </c>
      <c r="G3091" t="s">
        <v>8223</v>
      </c>
      <c r="H3091" t="s">
        <v>8245</v>
      </c>
      <c r="I3091" s="11">
        <v>1437331463</v>
      </c>
      <c r="J3091">
        <v>1434739463</v>
      </c>
      <c r="K3091" t="b">
        <v>0</v>
      </c>
      <c r="L3091">
        <v>1</v>
      </c>
      <c r="M3091" t="b">
        <v>0</v>
      </c>
      <c r="N3091">
        <f>ROUND(E3091/D3091*100,0)</f>
        <v>0</v>
      </c>
      <c r="O3091">
        <f>IFERROR(ROUND(E3091/L3091,2),0)</f>
        <v>1</v>
      </c>
      <c r="P3091" s="12" t="s">
        <v>8266</v>
      </c>
      <c r="Q3091" t="s">
        <v>8268</v>
      </c>
      <c r="R3091" s="9">
        <f t="shared" si="149"/>
        <v>42174.780821759254</v>
      </c>
      <c r="S3091" s="9">
        <f t="shared" si="150"/>
        <v>42204.780821759254</v>
      </c>
      <c r="T3091">
        <f t="shared" si="148"/>
        <v>2015</v>
      </c>
    </row>
    <row r="3092" spans="1:20" ht="43.5" x14ac:dyDescent="0.35">
      <c r="A3092">
        <v>437</v>
      </c>
      <c r="B3092" s="3" t="s">
        <v>438</v>
      </c>
      <c r="C3092" s="3" t="s">
        <v>4547</v>
      </c>
      <c r="D3092" s="6">
        <v>7000</v>
      </c>
      <c r="E3092" s="8">
        <v>0</v>
      </c>
      <c r="F3092" t="s">
        <v>8220</v>
      </c>
      <c r="G3092" t="s">
        <v>8228</v>
      </c>
      <c r="H3092" t="s">
        <v>8250</v>
      </c>
      <c r="I3092" s="11">
        <v>1475912326</v>
      </c>
      <c r="J3092">
        <v>1470728326</v>
      </c>
      <c r="K3092" t="b">
        <v>0</v>
      </c>
      <c r="L3092">
        <v>0</v>
      </c>
      <c r="M3092" t="b">
        <v>0</v>
      </c>
      <c r="N3092">
        <f>ROUND(E3092/D3092*100,0)</f>
        <v>0</v>
      </c>
      <c r="O3092">
        <f>IFERROR(ROUND(E3092/L3092,2),0)</f>
        <v>0</v>
      </c>
      <c r="P3092" s="12" t="s">
        <v>8290</v>
      </c>
      <c r="Q3092" t="s">
        <v>8304</v>
      </c>
      <c r="R3092" s="9">
        <f t="shared" si="149"/>
        <v>42591.31858796296</v>
      </c>
      <c r="S3092" s="9">
        <f t="shared" si="150"/>
        <v>42651.31858796296</v>
      </c>
      <c r="T3092">
        <f t="shared" ref="T3092:T3155" si="151">YEAR(R3092)</f>
        <v>2016</v>
      </c>
    </row>
    <row r="3093" spans="1:20" ht="43.5" x14ac:dyDescent="0.35">
      <c r="A3093">
        <v>495</v>
      </c>
      <c r="B3093" s="3" t="s">
        <v>496</v>
      </c>
      <c r="C3093" s="3" t="s">
        <v>4605</v>
      </c>
      <c r="D3093" s="6">
        <v>7000</v>
      </c>
      <c r="E3093" s="8">
        <v>0</v>
      </c>
      <c r="F3093" t="s">
        <v>8220</v>
      </c>
      <c r="G3093" t="s">
        <v>8223</v>
      </c>
      <c r="H3093" t="s">
        <v>8245</v>
      </c>
      <c r="I3093" s="11">
        <v>1437076305</v>
      </c>
      <c r="J3093">
        <v>1434484305</v>
      </c>
      <c r="K3093" t="b">
        <v>0</v>
      </c>
      <c r="L3093">
        <v>0</v>
      </c>
      <c r="M3093" t="b">
        <v>0</v>
      </c>
      <c r="N3093">
        <f>ROUND(E3093/D3093*100,0)</f>
        <v>0</v>
      </c>
      <c r="O3093">
        <f>IFERROR(ROUND(E3093/L3093,2),0)</f>
        <v>0</v>
      </c>
      <c r="P3093" s="12" t="s">
        <v>8290</v>
      </c>
      <c r="Q3093" t="s">
        <v>8304</v>
      </c>
      <c r="R3093" s="9">
        <f t="shared" si="149"/>
        <v>42171.827604166669</v>
      </c>
      <c r="S3093" s="9">
        <f t="shared" si="150"/>
        <v>42201.827604166669</v>
      </c>
      <c r="T3093">
        <f t="shared" si="151"/>
        <v>2015</v>
      </c>
    </row>
    <row r="3094" spans="1:20" ht="43.5" x14ac:dyDescent="0.3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 s="11">
        <v>1484698998</v>
      </c>
      <c r="J3094">
        <v>1479514998</v>
      </c>
      <c r="K3094" t="b">
        <v>0</v>
      </c>
      <c r="L3094">
        <v>3</v>
      </c>
      <c r="M3094" t="b">
        <v>0</v>
      </c>
      <c r="N3094">
        <f>ROUND(E3094/D3094*100,0)</f>
        <v>1</v>
      </c>
      <c r="O3094">
        <f>IFERROR(ROUND(E3094/L3094,2),0)</f>
        <v>38.33</v>
      </c>
      <c r="P3094" s="12" t="s">
        <v>8290</v>
      </c>
      <c r="Q3094" t="s">
        <v>8302</v>
      </c>
      <c r="R3094" s="9">
        <f t="shared" si="149"/>
        <v>42693.016180555554</v>
      </c>
      <c r="S3094" s="9">
        <f t="shared" si="150"/>
        <v>42753.016180555554</v>
      </c>
      <c r="T3094">
        <f t="shared" si="151"/>
        <v>2016</v>
      </c>
    </row>
    <row r="3095" spans="1:20" ht="58" x14ac:dyDescent="0.35">
      <c r="A3095">
        <v>926</v>
      </c>
      <c r="B3095" s="3" t="s">
        <v>927</v>
      </c>
      <c r="C3095" s="3" t="s">
        <v>5036</v>
      </c>
      <c r="D3095" s="6">
        <v>7000</v>
      </c>
      <c r="E3095" s="8">
        <v>0</v>
      </c>
      <c r="F3095" t="s">
        <v>8220</v>
      </c>
      <c r="G3095" t="s">
        <v>8223</v>
      </c>
      <c r="H3095" t="s">
        <v>8245</v>
      </c>
      <c r="I3095" s="11">
        <v>1278628800</v>
      </c>
      <c r="J3095">
        <v>1276043330</v>
      </c>
      <c r="K3095" t="b">
        <v>0</v>
      </c>
      <c r="L3095">
        <v>0</v>
      </c>
      <c r="M3095" t="b">
        <v>0</v>
      </c>
      <c r="N3095">
        <f>ROUND(E3095/D3095*100,0)</f>
        <v>0</v>
      </c>
      <c r="O3095">
        <f>IFERROR(ROUND(E3095/L3095,2),0)</f>
        <v>0</v>
      </c>
      <c r="P3095" s="12" t="s">
        <v>8293</v>
      </c>
      <c r="Q3095" t="s">
        <v>8315</v>
      </c>
      <c r="R3095" s="9">
        <f t="shared" si="149"/>
        <v>40338.02002314815</v>
      </c>
      <c r="S3095" s="9">
        <f t="shared" si="150"/>
        <v>40367.944444444445</v>
      </c>
      <c r="T3095">
        <f t="shared" si="151"/>
        <v>2010</v>
      </c>
    </row>
    <row r="3096" spans="1:20" ht="58" x14ac:dyDescent="0.35">
      <c r="A3096">
        <v>1708</v>
      </c>
      <c r="B3096" s="3" t="s">
        <v>1709</v>
      </c>
      <c r="C3096" s="3" t="s">
        <v>5818</v>
      </c>
      <c r="D3096" s="6">
        <v>7000</v>
      </c>
      <c r="E3096" s="8">
        <v>0</v>
      </c>
      <c r="F3096" t="s">
        <v>8220</v>
      </c>
      <c r="G3096" t="s">
        <v>8223</v>
      </c>
      <c r="H3096" t="s">
        <v>8245</v>
      </c>
      <c r="I3096" s="11">
        <v>1462135706</v>
      </c>
      <c r="J3096">
        <v>1458679706</v>
      </c>
      <c r="K3096" t="b">
        <v>0</v>
      </c>
      <c r="L3096">
        <v>0</v>
      </c>
      <c r="M3096" t="b">
        <v>0</v>
      </c>
      <c r="N3096">
        <f>ROUND(E3096/D3096*100,0)</f>
        <v>0</v>
      </c>
      <c r="O3096">
        <f>IFERROR(ROUND(E3096/L3096,2),0)</f>
        <v>0</v>
      </c>
      <c r="P3096" s="12" t="s">
        <v>8293</v>
      </c>
      <c r="Q3096" t="s">
        <v>8296</v>
      </c>
      <c r="R3096" s="9">
        <f t="shared" si="149"/>
        <v>42451.866967592592</v>
      </c>
      <c r="S3096" s="9">
        <f t="shared" si="150"/>
        <v>42491.866967592592</v>
      </c>
      <c r="T3096">
        <f t="shared" si="151"/>
        <v>2016</v>
      </c>
    </row>
    <row r="3097" spans="1:20" ht="58" x14ac:dyDescent="0.35">
      <c r="A3097">
        <v>2505</v>
      </c>
      <c r="B3097" s="3" t="s">
        <v>2505</v>
      </c>
      <c r="C3097" s="3" t="s">
        <v>6615</v>
      </c>
      <c r="D3097" s="6">
        <v>7000</v>
      </c>
      <c r="E3097" s="8">
        <v>0</v>
      </c>
      <c r="F3097" t="s">
        <v>8220</v>
      </c>
      <c r="G3097" t="s">
        <v>8223</v>
      </c>
      <c r="H3097" t="s">
        <v>8245</v>
      </c>
      <c r="I3097" s="11">
        <v>1426292416</v>
      </c>
      <c r="J3097">
        <v>1423704016</v>
      </c>
      <c r="K3097" t="b">
        <v>0</v>
      </c>
      <c r="L3097">
        <v>0</v>
      </c>
      <c r="M3097" t="b">
        <v>0</v>
      </c>
      <c r="N3097">
        <f>ROUND(E3097/D3097*100,0)</f>
        <v>0</v>
      </c>
      <c r="O3097">
        <f>IFERROR(ROUND(E3097/L3097,2),0)</f>
        <v>0</v>
      </c>
      <c r="P3097" s="12" t="s">
        <v>8288</v>
      </c>
      <c r="Q3097" t="s">
        <v>8322</v>
      </c>
      <c r="R3097" s="9">
        <f t="shared" si="149"/>
        <v>42047.05574074074</v>
      </c>
      <c r="S3097" s="9">
        <f t="shared" si="150"/>
        <v>42077.014074074075</v>
      </c>
      <c r="T3097">
        <f t="shared" si="151"/>
        <v>2015</v>
      </c>
    </row>
    <row r="3098" spans="1:20" ht="43.5" x14ac:dyDescent="0.35">
      <c r="A3098">
        <v>4023</v>
      </c>
      <c r="B3098" s="3" t="s">
        <v>4019</v>
      </c>
      <c r="C3098" s="3" t="s">
        <v>8128</v>
      </c>
      <c r="D3098" s="6">
        <v>7000</v>
      </c>
      <c r="E3098" s="8">
        <v>0</v>
      </c>
      <c r="F3098" t="s">
        <v>8220</v>
      </c>
      <c r="G3098" t="s">
        <v>8223</v>
      </c>
      <c r="H3098" t="s">
        <v>8245</v>
      </c>
      <c r="I3098" s="11">
        <v>1458860363</v>
      </c>
      <c r="J3098">
        <v>1454975963</v>
      </c>
      <c r="K3098" t="b">
        <v>0</v>
      </c>
      <c r="L3098">
        <v>0</v>
      </c>
      <c r="M3098" t="b">
        <v>0</v>
      </c>
      <c r="N3098">
        <f>ROUND(E3098/D3098*100,0)</f>
        <v>0</v>
      </c>
      <c r="O3098">
        <f>IFERROR(ROUND(E3098/L3098,2),0)</f>
        <v>0</v>
      </c>
      <c r="P3098" s="12" t="s">
        <v>8266</v>
      </c>
      <c r="Q3098" t="s">
        <v>8268</v>
      </c>
      <c r="R3098" s="9">
        <f t="shared" si="149"/>
        <v>42408.999571759254</v>
      </c>
      <c r="S3098" s="9">
        <f t="shared" si="150"/>
        <v>42453.957905092597</v>
      </c>
      <c r="T3098">
        <f t="shared" si="151"/>
        <v>2016</v>
      </c>
    </row>
    <row r="3099" spans="1:20" ht="58" x14ac:dyDescent="0.35">
      <c r="A3099">
        <v>518</v>
      </c>
      <c r="B3099" s="3" t="s">
        <v>519</v>
      </c>
      <c r="C3099" s="3" t="s">
        <v>4628</v>
      </c>
      <c r="D3099" s="6">
        <v>7175</v>
      </c>
      <c r="E3099" s="8">
        <v>0</v>
      </c>
      <c r="F3099" t="s">
        <v>8220</v>
      </c>
      <c r="G3099" t="s">
        <v>8223</v>
      </c>
      <c r="H3099" t="s">
        <v>8245</v>
      </c>
      <c r="I3099" s="11">
        <v>1441550760</v>
      </c>
      <c r="J3099">
        <v>1438958824</v>
      </c>
      <c r="K3099" t="b">
        <v>0</v>
      </c>
      <c r="L3099">
        <v>0</v>
      </c>
      <c r="M3099" t="b">
        <v>0</v>
      </c>
      <c r="N3099">
        <f>ROUND(E3099/D3099*100,0)</f>
        <v>0</v>
      </c>
      <c r="O3099">
        <f>IFERROR(ROUND(E3099/L3099,2),0)</f>
        <v>0</v>
      </c>
      <c r="P3099" s="12" t="s">
        <v>8290</v>
      </c>
      <c r="Q3099" t="s">
        <v>8304</v>
      </c>
      <c r="R3099" s="9">
        <f t="shared" si="149"/>
        <v>42223.616018518514</v>
      </c>
      <c r="S3099" s="9">
        <f t="shared" si="150"/>
        <v>42253.615277777775</v>
      </c>
      <c r="T3099">
        <f t="shared" si="151"/>
        <v>2015</v>
      </c>
    </row>
    <row r="3100" spans="1:20" ht="43.5" x14ac:dyDescent="0.35">
      <c r="A3100">
        <v>4010</v>
      </c>
      <c r="B3100" s="3" t="s">
        <v>4006</v>
      </c>
      <c r="C3100" s="3" t="s">
        <v>8115</v>
      </c>
      <c r="D3100" s="6">
        <v>7200</v>
      </c>
      <c r="E3100" s="8">
        <v>1742</v>
      </c>
      <c r="F3100" t="s">
        <v>8220</v>
      </c>
      <c r="G3100" t="s">
        <v>8223</v>
      </c>
      <c r="H3100" t="s">
        <v>8245</v>
      </c>
      <c r="I3100" s="11">
        <v>1414348166</v>
      </c>
      <c r="J3100">
        <v>1412879366</v>
      </c>
      <c r="K3100" t="b">
        <v>0</v>
      </c>
      <c r="L3100">
        <v>38</v>
      </c>
      <c r="M3100" t="b">
        <v>0</v>
      </c>
      <c r="N3100">
        <f>ROUND(E3100/D3100*100,0)</f>
        <v>24</v>
      </c>
      <c r="O3100">
        <f>IFERROR(ROUND(E3100/L3100,2),0)</f>
        <v>45.84</v>
      </c>
      <c r="P3100" s="12" t="s">
        <v>8266</v>
      </c>
      <c r="Q3100" t="s">
        <v>8268</v>
      </c>
      <c r="R3100" s="9">
        <f t="shared" si="149"/>
        <v>41921.770439814813</v>
      </c>
      <c r="S3100" s="9">
        <f t="shared" si="150"/>
        <v>41938.770439814813</v>
      </c>
      <c r="T3100">
        <f t="shared" si="151"/>
        <v>2014</v>
      </c>
    </row>
    <row r="3101" spans="1:20" ht="43.5" x14ac:dyDescent="0.35">
      <c r="A3101">
        <v>2845</v>
      </c>
      <c r="B3101" s="3" t="s">
        <v>2845</v>
      </c>
      <c r="C3101" s="3" t="s">
        <v>6955</v>
      </c>
      <c r="D3101" s="6">
        <v>7500</v>
      </c>
      <c r="E3101" s="8">
        <v>2366</v>
      </c>
      <c r="F3101" t="s">
        <v>8220</v>
      </c>
      <c r="G3101" t="s">
        <v>8223</v>
      </c>
      <c r="H3101" t="s">
        <v>8245</v>
      </c>
      <c r="I3101" s="11">
        <v>1433723033</v>
      </c>
      <c r="J3101">
        <v>1428539033</v>
      </c>
      <c r="K3101" t="b">
        <v>0</v>
      </c>
      <c r="L3101">
        <v>39</v>
      </c>
      <c r="M3101" t="b">
        <v>0</v>
      </c>
      <c r="N3101">
        <f>ROUND(E3101/D3101*100,0)</f>
        <v>32</v>
      </c>
      <c r="O3101">
        <f>IFERROR(ROUND(E3101/L3101,2),0)</f>
        <v>60.67</v>
      </c>
      <c r="P3101" s="12" t="s">
        <v>8266</v>
      </c>
      <c r="Q3101" t="s">
        <v>8268</v>
      </c>
      <c r="R3101" s="9">
        <f t="shared" si="149"/>
        <v>42103.016585648147</v>
      </c>
      <c r="S3101" s="9">
        <f t="shared" si="150"/>
        <v>42163.016585648147</v>
      </c>
      <c r="T3101">
        <f t="shared" si="151"/>
        <v>2015</v>
      </c>
    </row>
    <row r="3102" spans="1:20" ht="43.5" x14ac:dyDescent="0.35">
      <c r="A3102">
        <v>1424</v>
      </c>
      <c r="B3102" s="3" t="s">
        <v>1425</v>
      </c>
      <c r="C3102" s="3" t="s">
        <v>5534</v>
      </c>
      <c r="D3102" s="6">
        <v>7500</v>
      </c>
      <c r="E3102" s="8">
        <v>1527</v>
      </c>
      <c r="F3102" t="s">
        <v>8220</v>
      </c>
      <c r="G3102" t="s">
        <v>8223</v>
      </c>
      <c r="H3102" t="s">
        <v>8245</v>
      </c>
      <c r="I3102" s="11">
        <v>1479233602</v>
      </c>
      <c r="J3102">
        <v>1478106802</v>
      </c>
      <c r="K3102" t="b">
        <v>0</v>
      </c>
      <c r="L3102">
        <v>14</v>
      </c>
      <c r="M3102" t="b">
        <v>0</v>
      </c>
      <c r="N3102">
        <f>ROUND(E3102/D3102*100,0)</f>
        <v>20</v>
      </c>
      <c r="O3102">
        <f>IFERROR(ROUND(E3102/L3102,2),0)</f>
        <v>109.07</v>
      </c>
      <c r="P3102" s="12" t="s">
        <v>8280</v>
      </c>
      <c r="Q3102" t="s">
        <v>8313</v>
      </c>
      <c r="R3102" s="9">
        <f t="shared" si="149"/>
        <v>42676.717615740738</v>
      </c>
      <c r="S3102" s="9">
        <f t="shared" si="150"/>
        <v>42689.759282407409</v>
      </c>
      <c r="T3102">
        <f t="shared" si="151"/>
        <v>2016</v>
      </c>
    </row>
    <row r="3103" spans="1:20" ht="58" x14ac:dyDescent="0.35">
      <c r="A3103">
        <v>942</v>
      </c>
      <c r="B3103" s="3" t="s">
        <v>943</v>
      </c>
      <c r="C3103" s="3" t="s">
        <v>5052</v>
      </c>
      <c r="D3103" s="6">
        <v>7500</v>
      </c>
      <c r="E3103" s="8">
        <v>668</v>
      </c>
      <c r="F3103" t="s">
        <v>8220</v>
      </c>
      <c r="G3103" t="s">
        <v>8223</v>
      </c>
      <c r="H3103" t="s">
        <v>8245</v>
      </c>
      <c r="I3103" s="11">
        <v>1455826460</v>
      </c>
      <c r="J3103">
        <v>1452716060</v>
      </c>
      <c r="K3103" t="b">
        <v>0</v>
      </c>
      <c r="L3103">
        <v>16</v>
      </c>
      <c r="M3103" t="b">
        <v>0</v>
      </c>
      <c r="N3103">
        <f>ROUND(E3103/D3103*100,0)</f>
        <v>9</v>
      </c>
      <c r="O3103">
        <f>IFERROR(ROUND(E3103/L3103,2),0)</f>
        <v>41.75</v>
      </c>
      <c r="P3103" s="12" t="s">
        <v>8277</v>
      </c>
      <c r="Q3103" t="s">
        <v>8279</v>
      </c>
      <c r="R3103" s="9">
        <f t="shared" si="149"/>
        <v>42382.843287037031</v>
      </c>
      <c r="S3103" s="9">
        <f t="shared" si="150"/>
        <v>42418.843287037031</v>
      </c>
      <c r="T3103">
        <f t="shared" si="151"/>
        <v>2016</v>
      </c>
    </row>
    <row r="3104" spans="1:20" ht="43.5" x14ac:dyDescent="0.35">
      <c r="A3104">
        <v>1981</v>
      </c>
      <c r="B3104" s="3" t="s">
        <v>1982</v>
      </c>
      <c r="C3104" s="3" t="s">
        <v>6091</v>
      </c>
      <c r="D3104" s="6">
        <v>7500</v>
      </c>
      <c r="E3104" s="8">
        <v>381</v>
      </c>
      <c r="F3104" t="s">
        <v>8220</v>
      </c>
      <c r="G3104" t="s">
        <v>8228</v>
      </c>
      <c r="H3104" t="s">
        <v>8250</v>
      </c>
      <c r="I3104" s="11">
        <v>1404926665</v>
      </c>
      <c r="J3104">
        <v>1402334665</v>
      </c>
      <c r="K3104" t="b">
        <v>0</v>
      </c>
      <c r="L3104">
        <v>12</v>
      </c>
      <c r="M3104" t="b">
        <v>0</v>
      </c>
      <c r="N3104">
        <f>ROUND(E3104/D3104*100,0)</f>
        <v>5</v>
      </c>
      <c r="O3104">
        <f>IFERROR(ROUND(E3104/L3104,2),0)</f>
        <v>31.75</v>
      </c>
      <c r="P3104" s="12" t="s">
        <v>8282</v>
      </c>
      <c r="Q3104" t="s">
        <v>8318</v>
      </c>
      <c r="R3104" s="9">
        <f t="shared" si="149"/>
        <v>41799.725289351853</v>
      </c>
      <c r="S3104" s="9">
        <f t="shared" si="150"/>
        <v>41829.725289351853</v>
      </c>
      <c r="T3104">
        <f t="shared" si="151"/>
        <v>2014</v>
      </c>
    </row>
    <row r="3105" spans="1:20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1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>ROUND(E3105/D3105*100,0)</f>
        <v>1</v>
      </c>
      <c r="O3105">
        <f>IFERROR(ROUND(E3105/L3105,2),0)</f>
        <v>108</v>
      </c>
      <c r="P3105" s="12" t="s">
        <v>8288</v>
      </c>
      <c r="Q3105" t="s">
        <v>8289</v>
      </c>
      <c r="R3105" s="9">
        <f t="shared" si="149"/>
        <v>42804.034120370372</v>
      </c>
      <c r="S3105" s="9">
        <f t="shared" si="150"/>
        <v>42855.708333333328</v>
      </c>
      <c r="T3105">
        <f t="shared" si="151"/>
        <v>2017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1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>ROUND(E3106/D3106*100,0)</f>
        <v>1</v>
      </c>
      <c r="O3106">
        <f>IFERROR(ROUND(E3106/L3106,2),0)</f>
        <v>15.43</v>
      </c>
      <c r="P3106" s="12" t="s">
        <v>8277</v>
      </c>
      <c r="Q3106" t="s">
        <v>8307</v>
      </c>
      <c r="R3106" s="9">
        <f t="shared" si="149"/>
        <v>42094.101145833338</v>
      </c>
      <c r="S3106" s="9">
        <f t="shared" si="150"/>
        <v>42124.101145833338</v>
      </c>
      <c r="T3106">
        <f t="shared" si="151"/>
        <v>2015</v>
      </c>
    </row>
    <row r="3107" spans="1:20" ht="43.5" x14ac:dyDescent="0.35">
      <c r="A3107">
        <v>2898</v>
      </c>
      <c r="B3107" s="3" t="s">
        <v>2898</v>
      </c>
      <c r="C3107" s="3" t="s">
        <v>7008</v>
      </c>
      <c r="D3107" s="6">
        <v>7500</v>
      </c>
      <c r="E3107" s="8">
        <v>316</v>
      </c>
      <c r="F3107" t="s">
        <v>8220</v>
      </c>
      <c r="G3107" t="s">
        <v>8223</v>
      </c>
      <c r="H3107" t="s">
        <v>8245</v>
      </c>
      <c r="I3107" s="11">
        <v>1446307053</v>
      </c>
      <c r="J3107">
        <v>1443715053</v>
      </c>
      <c r="K3107" t="b">
        <v>0</v>
      </c>
      <c r="L3107">
        <v>12</v>
      </c>
      <c r="M3107" t="b">
        <v>0</v>
      </c>
      <c r="N3107">
        <f>ROUND(E3107/D3107*100,0)</f>
        <v>4</v>
      </c>
      <c r="O3107">
        <f>IFERROR(ROUND(E3107/L3107,2),0)</f>
        <v>26.33</v>
      </c>
      <c r="P3107" s="12" t="s">
        <v>8266</v>
      </c>
      <c r="Q3107" t="s">
        <v>8268</v>
      </c>
      <c r="R3107" s="9">
        <f t="shared" si="149"/>
        <v>42278.664965277778</v>
      </c>
      <c r="S3107" s="9">
        <f t="shared" si="150"/>
        <v>42308.664965277778</v>
      </c>
      <c r="T3107">
        <f t="shared" si="151"/>
        <v>2015</v>
      </c>
    </row>
    <row r="3108" spans="1:20" ht="43.5" x14ac:dyDescent="0.3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 s="11">
        <v>1433815200</v>
      </c>
      <c r="J3108">
        <v>1431886706</v>
      </c>
      <c r="K3108" t="b">
        <v>0</v>
      </c>
      <c r="L3108">
        <v>5</v>
      </c>
      <c r="M3108" t="b">
        <v>1</v>
      </c>
      <c r="N3108">
        <f>ROUND(E3108/D3108*100,0)</f>
        <v>424</v>
      </c>
      <c r="O3108">
        <f>IFERROR(ROUND(E3108/L3108,2),0)</f>
        <v>21.2</v>
      </c>
      <c r="P3108" s="12" t="s">
        <v>8293</v>
      </c>
      <c r="Q3108" t="s">
        <v>8297</v>
      </c>
      <c r="R3108" s="9">
        <f t="shared" si="149"/>
        <v>42141.762800925921</v>
      </c>
      <c r="S3108" s="9">
        <f t="shared" si="150"/>
        <v>42164.083333333328</v>
      </c>
      <c r="T3108">
        <f t="shared" si="151"/>
        <v>2015</v>
      </c>
    </row>
    <row r="3109" spans="1:20" ht="58" x14ac:dyDescent="0.35">
      <c r="A3109">
        <v>592</v>
      </c>
      <c r="B3109" s="3" t="s">
        <v>593</v>
      </c>
      <c r="C3109" s="3" t="s">
        <v>4702</v>
      </c>
      <c r="D3109" s="6">
        <v>7500</v>
      </c>
      <c r="E3109" s="8">
        <v>250</v>
      </c>
      <c r="F3109" t="s">
        <v>8220</v>
      </c>
      <c r="G3109" t="s">
        <v>8223</v>
      </c>
      <c r="H3109" t="s">
        <v>8245</v>
      </c>
      <c r="I3109" s="11">
        <v>1417584860</v>
      </c>
      <c r="J3109">
        <v>1414992860</v>
      </c>
      <c r="K3109" t="b">
        <v>0</v>
      </c>
      <c r="L3109">
        <v>1</v>
      </c>
      <c r="M3109" t="b">
        <v>0</v>
      </c>
      <c r="N3109">
        <f>ROUND(E3109/D3109*100,0)</f>
        <v>3</v>
      </c>
      <c r="O3109">
        <f>IFERROR(ROUND(E3109/L3109,2),0)</f>
        <v>250</v>
      </c>
      <c r="P3109" s="12" t="s">
        <v>8277</v>
      </c>
      <c r="Q3109" t="s">
        <v>8307</v>
      </c>
      <c r="R3109" s="9">
        <f t="shared" si="149"/>
        <v>41946.232175925928</v>
      </c>
      <c r="S3109" s="9">
        <f t="shared" si="150"/>
        <v>41976.232175925921</v>
      </c>
      <c r="T3109">
        <f t="shared" si="151"/>
        <v>2014</v>
      </c>
    </row>
    <row r="3110" spans="1:20" ht="58" x14ac:dyDescent="0.35">
      <c r="A3110">
        <v>3966</v>
      </c>
      <c r="B3110" s="3" t="s">
        <v>3963</v>
      </c>
      <c r="C3110" s="3" t="s">
        <v>8073</v>
      </c>
      <c r="D3110" s="6">
        <v>7500</v>
      </c>
      <c r="E3110" s="8">
        <v>45</v>
      </c>
      <c r="F3110" t="s">
        <v>8220</v>
      </c>
      <c r="G3110" t="s">
        <v>8223</v>
      </c>
      <c r="H3110" t="s">
        <v>8245</v>
      </c>
      <c r="I3110" s="11">
        <v>1406170740</v>
      </c>
      <c r="J3110">
        <v>1402506278</v>
      </c>
      <c r="K3110" t="b">
        <v>0</v>
      </c>
      <c r="L3110">
        <v>2</v>
      </c>
      <c r="M3110" t="b">
        <v>0</v>
      </c>
      <c r="N3110">
        <f>ROUND(E3110/D3110*100,0)</f>
        <v>1</v>
      </c>
      <c r="O3110">
        <f>IFERROR(ROUND(E3110/L3110,2),0)</f>
        <v>22.5</v>
      </c>
      <c r="P3110" s="12" t="s">
        <v>8266</v>
      </c>
      <c r="Q3110" t="s">
        <v>8268</v>
      </c>
      <c r="R3110" s="9">
        <f t="shared" si="149"/>
        <v>41801.711550925924</v>
      </c>
      <c r="S3110" s="9">
        <f t="shared" si="150"/>
        <v>41844.124305555553</v>
      </c>
      <c r="T3110">
        <f t="shared" si="151"/>
        <v>2014</v>
      </c>
    </row>
    <row r="3111" spans="1:20" ht="58" x14ac:dyDescent="0.3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 s="11">
        <v>1457543360</v>
      </c>
      <c r="J3111">
        <v>1454951360</v>
      </c>
      <c r="K3111" t="b">
        <v>0</v>
      </c>
      <c r="L3111">
        <v>6</v>
      </c>
      <c r="M3111" t="b">
        <v>0</v>
      </c>
      <c r="N3111">
        <f>ROUND(E3111/D3111*100,0)</f>
        <v>1</v>
      </c>
      <c r="O3111">
        <f>IFERROR(ROUND(E3111/L3111,2),0)</f>
        <v>17.670000000000002</v>
      </c>
      <c r="P3111" s="12" t="s">
        <v>8277</v>
      </c>
      <c r="Q3111" t="s">
        <v>8284</v>
      </c>
      <c r="R3111" s="9">
        <f t="shared" si="149"/>
        <v>42408.714814814812</v>
      </c>
      <c r="S3111" s="9">
        <f t="shared" si="150"/>
        <v>42438.714814814812</v>
      </c>
      <c r="T3111">
        <f t="shared" si="151"/>
        <v>2016</v>
      </c>
    </row>
    <row r="3112" spans="1:20" ht="43.5" x14ac:dyDescent="0.35">
      <c r="A3112">
        <v>1158</v>
      </c>
      <c r="B3112" s="3" t="s">
        <v>1159</v>
      </c>
      <c r="C3112" s="3" t="s">
        <v>5268</v>
      </c>
      <c r="D3112" s="6">
        <v>7500</v>
      </c>
      <c r="E3112" s="8">
        <v>35</v>
      </c>
      <c r="F3112" t="s">
        <v>8220</v>
      </c>
      <c r="G3112" t="s">
        <v>8223</v>
      </c>
      <c r="H3112" t="s">
        <v>8245</v>
      </c>
      <c r="I3112" s="11">
        <v>1418091128</v>
      </c>
      <c r="J3112">
        <v>1415499128</v>
      </c>
      <c r="K3112" t="b">
        <v>0</v>
      </c>
      <c r="L3112">
        <v>3</v>
      </c>
      <c r="M3112" t="b">
        <v>0</v>
      </c>
      <c r="N3112">
        <f>ROUND(E3112/D3112*100,0)</f>
        <v>0</v>
      </c>
      <c r="O3112">
        <f>IFERROR(ROUND(E3112/L3112,2),0)</f>
        <v>11.67</v>
      </c>
      <c r="P3112" s="12" t="s">
        <v>8288</v>
      </c>
      <c r="Q3112" t="s">
        <v>8310</v>
      </c>
      <c r="R3112" s="9">
        <f t="shared" si="149"/>
        <v>41952.09175925926</v>
      </c>
      <c r="S3112" s="9">
        <f t="shared" si="150"/>
        <v>41982.09175925926</v>
      </c>
      <c r="T3112">
        <f t="shared" si="151"/>
        <v>2014</v>
      </c>
    </row>
    <row r="3113" spans="1:20" ht="43.5" x14ac:dyDescent="0.3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 s="11">
        <v>1432223125</v>
      </c>
      <c r="J3113">
        <v>1429631125</v>
      </c>
      <c r="K3113" t="b">
        <v>0</v>
      </c>
      <c r="L3113">
        <v>4</v>
      </c>
      <c r="M3113" t="b">
        <v>0</v>
      </c>
      <c r="N3113">
        <f>ROUND(E3113/D3113*100,0)</f>
        <v>0</v>
      </c>
      <c r="O3113">
        <f>IFERROR(ROUND(E3113/L3113,2),0)</f>
        <v>26.5</v>
      </c>
      <c r="P3113" s="12" t="s">
        <v>8277</v>
      </c>
      <c r="Q3113" t="s">
        <v>8279</v>
      </c>
      <c r="R3113" s="9">
        <f t="shared" si="149"/>
        <v>42115.656539351854</v>
      </c>
      <c r="S3113" s="9">
        <f t="shared" si="150"/>
        <v>42145.656539351854</v>
      </c>
      <c r="T3113">
        <f t="shared" si="151"/>
        <v>2015</v>
      </c>
    </row>
    <row r="3114" spans="1:20" ht="43.5" x14ac:dyDescent="0.35">
      <c r="A3114">
        <v>597</v>
      </c>
      <c r="B3114" s="3" t="s">
        <v>598</v>
      </c>
      <c r="C3114" s="3" t="s">
        <v>4707</v>
      </c>
      <c r="D3114" s="6">
        <v>7500</v>
      </c>
      <c r="E3114" s="8">
        <v>20</v>
      </c>
      <c r="F3114" t="s">
        <v>8220</v>
      </c>
      <c r="G3114" t="s">
        <v>8223</v>
      </c>
      <c r="H3114" t="s">
        <v>8245</v>
      </c>
      <c r="I3114" s="11">
        <v>1469980800</v>
      </c>
      <c r="J3114">
        <v>1466787335</v>
      </c>
      <c r="K3114" t="b">
        <v>0</v>
      </c>
      <c r="L3114">
        <v>2</v>
      </c>
      <c r="M3114" t="b">
        <v>0</v>
      </c>
      <c r="N3114">
        <f>ROUND(E3114/D3114*100,0)</f>
        <v>0</v>
      </c>
      <c r="O3114">
        <f>IFERROR(ROUND(E3114/L3114,2),0)</f>
        <v>10</v>
      </c>
      <c r="P3114" s="12" t="s">
        <v>8277</v>
      </c>
      <c r="Q3114" t="s">
        <v>8307</v>
      </c>
      <c r="R3114" s="9">
        <f t="shared" si="149"/>
        <v>42545.705266203702</v>
      </c>
      <c r="S3114" s="9">
        <f t="shared" si="150"/>
        <v>42582.666666666672</v>
      </c>
      <c r="T3114">
        <f t="shared" si="151"/>
        <v>2016</v>
      </c>
    </row>
    <row r="3115" spans="1:20" ht="58" x14ac:dyDescent="0.35">
      <c r="A3115">
        <v>3806</v>
      </c>
      <c r="B3115" s="3" t="s">
        <v>3803</v>
      </c>
      <c r="C3115" s="3" t="s">
        <v>7916</v>
      </c>
      <c r="D3115" s="6">
        <v>7500</v>
      </c>
      <c r="E3115" s="8">
        <v>5</v>
      </c>
      <c r="F3115" t="s">
        <v>8220</v>
      </c>
      <c r="G3115" t="s">
        <v>8225</v>
      </c>
      <c r="H3115" t="s">
        <v>8247</v>
      </c>
      <c r="I3115" s="11">
        <v>1404022381</v>
      </c>
      <c r="J3115">
        <v>1402294381</v>
      </c>
      <c r="K3115" t="b">
        <v>0</v>
      </c>
      <c r="L3115">
        <v>1</v>
      </c>
      <c r="M3115" t="b">
        <v>0</v>
      </c>
      <c r="N3115">
        <f>ROUND(E3115/D3115*100,0)</f>
        <v>0</v>
      </c>
      <c r="O3115">
        <f>IFERROR(ROUND(E3115/L3115,2),0)</f>
        <v>5</v>
      </c>
      <c r="P3115" s="12" t="s">
        <v>8266</v>
      </c>
      <c r="Q3115" t="s">
        <v>8269</v>
      </c>
      <c r="R3115" s="9">
        <f t="shared" si="149"/>
        <v>41799.259039351848</v>
      </c>
      <c r="S3115" s="9">
        <f t="shared" si="150"/>
        <v>41819.259039351848</v>
      </c>
      <c r="T3115">
        <f t="shared" si="151"/>
        <v>2014</v>
      </c>
    </row>
    <row r="3116" spans="1:20" x14ac:dyDescent="0.35">
      <c r="A3116">
        <v>589</v>
      </c>
      <c r="B3116" s="3" t="s">
        <v>590</v>
      </c>
      <c r="C3116" s="3" t="s">
        <v>4699</v>
      </c>
      <c r="D3116" s="6">
        <v>7500</v>
      </c>
      <c r="E3116" s="8">
        <v>1</v>
      </c>
      <c r="F3116" t="s">
        <v>8220</v>
      </c>
      <c r="G3116" t="s">
        <v>8223</v>
      </c>
      <c r="H3116" t="s">
        <v>8245</v>
      </c>
      <c r="I3116" s="11">
        <v>1436366699</v>
      </c>
      <c r="J3116">
        <v>1435070699</v>
      </c>
      <c r="K3116" t="b">
        <v>0</v>
      </c>
      <c r="L3116">
        <v>1</v>
      </c>
      <c r="M3116" t="b">
        <v>0</v>
      </c>
      <c r="N3116">
        <f>ROUND(E3116/D3116*100,0)</f>
        <v>0</v>
      </c>
      <c r="O3116">
        <f>IFERROR(ROUND(E3116/L3116,2),0)</f>
        <v>1</v>
      </c>
      <c r="P3116" s="12" t="s">
        <v>8277</v>
      </c>
      <c r="Q3116" t="s">
        <v>8307</v>
      </c>
      <c r="R3116" s="9">
        <f t="shared" si="149"/>
        <v>42178.614571759259</v>
      </c>
      <c r="S3116" s="9">
        <f t="shared" si="150"/>
        <v>42193.614571759259</v>
      </c>
      <c r="T3116">
        <f t="shared" si="151"/>
        <v>2015</v>
      </c>
    </row>
    <row r="3117" spans="1:20" ht="58" x14ac:dyDescent="0.35">
      <c r="A3117">
        <v>1587</v>
      </c>
      <c r="B3117" s="3" t="s">
        <v>1588</v>
      </c>
      <c r="C3117" s="3" t="s">
        <v>5697</v>
      </c>
      <c r="D3117" s="6">
        <v>7500</v>
      </c>
      <c r="E3117" s="8">
        <v>1</v>
      </c>
      <c r="F3117" t="s">
        <v>8220</v>
      </c>
      <c r="G3117" t="s">
        <v>8223</v>
      </c>
      <c r="H3117" t="s">
        <v>8245</v>
      </c>
      <c r="I3117" s="11">
        <v>1418510965</v>
      </c>
      <c r="J3117">
        <v>1415918965</v>
      </c>
      <c r="K3117" t="b">
        <v>0</v>
      </c>
      <c r="L3117">
        <v>1</v>
      </c>
      <c r="M3117" t="b">
        <v>0</v>
      </c>
      <c r="N3117">
        <f>ROUND(E3117/D3117*100,0)</f>
        <v>0</v>
      </c>
      <c r="O3117">
        <f>IFERROR(ROUND(E3117/L3117,2),0)</f>
        <v>1</v>
      </c>
      <c r="P3117" s="12" t="s">
        <v>8282</v>
      </c>
      <c r="Q3117" t="s">
        <v>8316</v>
      </c>
      <c r="R3117" s="9">
        <f t="shared" si="149"/>
        <v>41956.950983796298</v>
      </c>
      <c r="S3117" s="9">
        <f t="shared" si="150"/>
        <v>41986.950983796298</v>
      </c>
      <c r="T3117">
        <f t="shared" si="151"/>
        <v>2014</v>
      </c>
    </row>
    <row r="3118" spans="1:20" ht="29" x14ac:dyDescent="0.35">
      <c r="A3118">
        <v>3862</v>
      </c>
      <c r="B3118" s="3" t="s">
        <v>3859</v>
      </c>
      <c r="C3118" s="3" t="s">
        <v>7971</v>
      </c>
      <c r="D3118" s="6">
        <v>7500</v>
      </c>
      <c r="E3118" s="8">
        <v>1</v>
      </c>
      <c r="F3118" t="s">
        <v>8220</v>
      </c>
      <c r="G3118" t="s">
        <v>8223</v>
      </c>
      <c r="H3118" t="s">
        <v>8245</v>
      </c>
      <c r="I3118" s="11">
        <v>1473699540</v>
      </c>
      <c r="J3118">
        <v>1472451356</v>
      </c>
      <c r="K3118" t="b">
        <v>0</v>
      </c>
      <c r="L3118">
        <v>1</v>
      </c>
      <c r="M3118" t="b">
        <v>0</v>
      </c>
      <c r="N3118">
        <f>ROUND(E3118/D3118*100,0)</f>
        <v>0</v>
      </c>
      <c r="O3118">
        <f>IFERROR(ROUND(E3118/L3118,2),0)</f>
        <v>1</v>
      </c>
      <c r="P3118" s="12" t="s">
        <v>8266</v>
      </c>
      <c r="Q3118" t="s">
        <v>8268</v>
      </c>
      <c r="R3118" s="9">
        <f t="shared" si="149"/>
        <v>42611.261064814811</v>
      </c>
      <c r="S3118" s="9">
        <f t="shared" si="150"/>
        <v>42625.707638888889</v>
      </c>
      <c r="T3118">
        <f t="shared" si="151"/>
        <v>2016</v>
      </c>
    </row>
    <row r="3119" spans="1:20" ht="43.5" x14ac:dyDescent="0.35">
      <c r="A3119">
        <v>468</v>
      </c>
      <c r="B3119" s="3" t="s">
        <v>469</v>
      </c>
      <c r="C3119" s="3" t="s">
        <v>4578</v>
      </c>
      <c r="D3119" s="6">
        <v>7500</v>
      </c>
      <c r="E3119" s="8">
        <v>0</v>
      </c>
      <c r="F3119" t="s">
        <v>8220</v>
      </c>
      <c r="G3119" t="s">
        <v>8223</v>
      </c>
      <c r="H3119" t="s">
        <v>8245</v>
      </c>
      <c r="I3119" s="11">
        <v>1341978665</v>
      </c>
      <c r="J3119">
        <v>1336795283</v>
      </c>
      <c r="K3119" t="b">
        <v>0</v>
      </c>
      <c r="L3119">
        <v>0</v>
      </c>
      <c r="M3119" t="b">
        <v>0</v>
      </c>
      <c r="N3119">
        <f>ROUND(E3119/D3119*100,0)</f>
        <v>0</v>
      </c>
      <c r="O3119">
        <f>IFERROR(ROUND(E3119/L3119,2),0)</f>
        <v>0</v>
      </c>
      <c r="P3119" s="12" t="s">
        <v>8290</v>
      </c>
      <c r="Q3119" t="s">
        <v>8304</v>
      </c>
      <c r="R3119" s="9">
        <f t="shared" si="149"/>
        <v>41041.167627314811</v>
      </c>
      <c r="S3119" s="9">
        <f t="shared" si="150"/>
        <v>41101.160474537035</v>
      </c>
      <c r="T3119">
        <f t="shared" si="151"/>
        <v>2012</v>
      </c>
    </row>
    <row r="3120" spans="1:20" ht="58" x14ac:dyDescent="0.35">
      <c r="A3120">
        <v>547</v>
      </c>
      <c r="B3120" s="3" t="s">
        <v>548</v>
      </c>
      <c r="C3120" s="3" t="s">
        <v>4657</v>
      </c>
      <c r="D3120" s="6">
        <v>7500</v>
      </c>
      <c r="E3120" s="8">
        <v>0</v>
      </c>
      <c r="F3120" t="s">
        <v>8220</v>
      </c>
      <c r="G3120" t="s">
        <v>8224</v>
      </c>
      <c r="H3120" t="s">
        <v>8246</v>
      </c>
      <c r="I3120" s="11">
        <v>1455122564</v>
      </c>
      <c r="J3120">
        <v>1452530564</v>
      </c>
      <c r="K3120" t="b">
        <v>0</v>
      </c>
      <c r="L3120">
        <v>0</v>
      </c>
      <c r="M3120" t="b">
        <v>0</v>
      </c>
      <c r="N3120">
        <f>ROUND(E3120/D3120*100,0)</f>
        <v>0</v>
      </c>
      <c r="O3120">
        <f>IFERROR(ROUND(E3120/L3120,2),0)</f>
        <v>0</v>
      </c>
      <c r="P3120" s="12" t="s">
        <v>8277</v>
      </c>
      <c r="Q3120" t="s">
        <v>8307</v>
      </c>
      <c r="R3120" s="9">
        <f t="shared" si="149"/>
        <v>42380.696342592593</v>
      </c>
      <c r="S3120" s="9">
        <f t="shared" si="150"/>
        <v>42410.696342592593</v>
      </c>
      <c r="T3120">
        <f t="shared" si="151"/>
        <v>2016</v>
      </c>
    </row>
    <row r="3121" spans="1:20" ht="43.5" x14ac:dyDescent="0.35">
      <c r="A3121">
        <v>555</v>
      </c>
      <c r="B3121" s="3" t="s">
        <v>556</v>
      </c>
      <c r="C3121" s="3" t="s">
        <v>4665</v>
      </c>
      <c r="D3121" s="6">
        <v>7500</v>
      </c>
      <c r="E3121" s="8">
        <v>0</v>
      </c>
      <c r="F3121" t="s">
        <v>8220</v>
      </c>
      <c r="G3121" t="s">
        <v>8224</v>
      </c>
      <c r="H3121" t="s">
        <v>8246</v>
      </c>
      <c r="I3121" s="11">
        <v>1465720143</v>
      </c>
      <c r="J3121">
        <v>1463128143</v>
      </c>
      <c r="K3121" t="b">
        <v>0</v>
      </c>
      <c r="L3121">
        <v>0</v>
      </c>
      <c r="M3121" t="b">
        <v>0</v>
      </c>
      <c r="N3121">
        <f>ROUND(E3121/D3121*100,0)</f>
        <v>0</v>
      </c>
      <c r="O3121">
        <f>IFERROR(ROUND(E3121/L3121,2),0)</f>
        <v>0</v>
      </c>
      <c r="P3121" s="12" t="s">
        <v>8277</v>
      </c>
      <c r="Q3121" t="s">
        <v>8307</v>
      </c>
      <c r="R3121" s="9">
        <f t="shared" si="149"/>
        <v>42503.353506944448</v>
      </c>
      <c r="S3121" s="9">
        <f t="shared" si="150"/>
        <v>42533.353506944448</v>
      </c>
      <c r="T3121">
        <f t="shared" si="151"/>
        <v>2016</v>
      </c>
    </row>
    <row r="3122" spans="1:20" ht="58" x14ac:dyDescent="0.35">
      <c r="A3122">
        <v>958</v>
      </c>
      <c r="B3122" s="3" t="s">
        <v>959</v>
      </c>
      <c r="C3122" s="3" t="s">
        <v>5068</v>
      </c>
      <c r="D3122" s="6">
        <v>7777</v>
      </c>
      <c r="E3122" s="8">
        <v>881</v>
      </c>
      <c r="F3122" t="s">
        <v>8220</v>
      </c>
      <c r="G3122" t="s">
        <v>8223</v>
      </c>
      <c r="H3122" t="s">
        <v>8245</v>
      </c>
      <c r="I3122" s="11">
        <v>1428641940</v>
      </c>
      <c r="J3122">
        <v>1426792563</v>
      </c>
      <c r="K3122" t="b">
        <v>0</v>
      </c>
      <c r="L3122">
        <v>17</v>
      </c>
      <c r="M3122" t="b">
        <v>0</v>
      </c>
      <c r="N3122">
        <f>ROUND(E3122/D3122*100,0)</f>
        <v>11</v>
      </c>
      <c r="O3122">
        <f>IFERROR(ROUND(E3122/L3122,2),0)</f>
        <v>51.82</v>
      </c>
      <c r="P3122" s="12" t="s">
        <v>8277</v>
      </c>
      <c r="Q3122" t="s">
        <v>8279</v>
      </c>
      <c r="R3122" s="9">
        <f t="shared" si="149"/>
        <v>42082.802812499998</v>
      </c>
      <c r="S3122" s="9">
        <f t="shared" si="150"/>
        <v>42104.207638888889</v>
      </c>
      <c r="T3122">
        <f t="shared" si="151"/>
        <v>2015</v>
      </c>
    </row>
    <row r="3123" spans="1:20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1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>ROUND(E3123/D3123*100,0)</f>
        <v>144</v>
      </c>
      <c r="O3123">
        <f>IFERROR(ROUND(E3123/L3123,2),0)</f>
        <v>50.5</v>
      </c>
      <c r="P3123" s="12" t="s">
        <v>8277</v>
      </c>
      <c r="Q3123" t="s">
        <v>8279</v>
      </c>
      <c r="R3123" s="9">
        <f t="shared" si="149"/>
        <v>42683.420312500006</v>
      </c>
      <c r="S3123" s="9">
        <f t="shared" si="150"/>
        <v>42698.958333333328</v>
      </c>
      <c r="T3123">
        <f t="shared" si="151"/>
        <v>2016</v>
      </c>
    </row>
    <row r="3124" spans="1:20" ht="58" x14ac:dyDescent="0.35">
      <c r="A3124">
        <v>896</v>
      </c>
      <c r="B3124" s="3" t="s">
        <v>897</v>
      </c>
      <c r="C3124" s="3" t="s">
        <v>5006</v>
      </c>
      <c r="D3124" s="6">
        <v>8000</v>
      </c>
      <c r="E3124" s="8">
        <v>3200</v>
      </c>
      <c r="F3124" t="s">
        <v>8220</v>
      </c>
      <c r="G3124" t="s">
        <v>8223</v>
      </c>
      <c r="H3124" t="s">
        <v>8245</v>
      </c>
      <c r="I3124" s="11">
        <v>1440734400</v>
      </c>
      <c r="J3124">
        <v>1438549026</v>
      </c>
      <c r="K3124" t="b">
        <v>0</v>
      </c>
      <c r="L3124">
        <v>72</v>
      </c>
      <c r="M3124" t="b">
        <v>0</v>
      </c>
      <c r="N3124">
        <f>ROUND(E3124/D3124*100,0)</f>
        <v>40</v>
      </c>
      <c r="O3124">
        <f>IFERROR(ROUND(E3124/L3124,2),0)</f>
        <v>44.44</v>
      </c>
      <c r="P3124" s="12" t="s">
        <v>8293</v>
      </c>
      <c r="Q3124" t="s">
        <v>8294</v>
      </c>
      <c r="R3124" s="9">
        <f t="shared" si="149"/>
        <v>42218.872986111113</v>
      </c>
      <c r="S3124" s="9">
        <f t="shared" si="150"/>
        <v>42244.166666666672</v>
      </c>
      <c r="T3124">
        <f t="shared" si="151"/>
        <v>2015</v>
      </c>
    </row>
    <row r="3125" spans="1:20" ht="43.5" x14ac:dyDescent="0.35">
      <c r="A3125">
        <v>3911</v>
      </c>
      <c r="B3125" s="3" t="s">
        <v>3908</v>
      </c>
      <c r="C3125" s="3" t="s">
        <v>8019</v>
      </c>
      <c r="D3125" s="6">
        <v>8000</v>
      </c>
      <c r="E3125" s="8">
        <v>2993</v>
      </c>
      <c r="F3125" t="s">
        <v>8220</v>
      </c>
      <c r="G3125" t="s">
        <v>8223</v>
      </c>
      <c r="H3125" t="s">
        <v>8245</v>
      </c>
      <c r="I3125" s="11">
        <v>1417033777</v>
      </c>
      <c r="J3125">
        <v>1414438177</v>
      </c>
      <c r="K3125" t="b">
        <v>0</v>
      </c>
      <c r="L3125">
        <v>36</v>
      </c>
      <c r="M3125" t="b">
        <v>0</v>
      </c>
      <c r="N3125">
        <f>ROUND(E3125/D3125*100,0)</f>
        <v>37</v>
      </c>
      <c r="O3125">
        <f>IFERROR(ROUND(E3125/L3125,2),0)</f>
        <v>83.14</v>
      </c>
      <c r="P3125" s="12" t="s">
        <v>8266</v>
      </c>
      <c r="Q3125" t="s">
        <v>8268</v>
      </c>
      <c r="R3125" s="9">
        <f t="shared" si="149"/>
        <v>41939.8122337963</v>
      </c>
      <c r="S3125" s="9">
        <f t="shared" si="150"/>
        <v>41969.853900462964</v>
      </c>
      <c r="T3125">
        <f t="shared" si="151"/>
        <v>2014</v>
      </c>
    </row>
    <row r="3126" spans="1:20" ht="43.5" x14ac:dyDescent="0.35">
      <c r="A3126">
        <v>4040</v>
      </c>
      <c r="B3126" s="3" t="s">
        <v>4036</v>
      </c>
      <c r="C3126" s="3" t="s">
        <v>8144</v>
      </c>
      <c r="D3126" s="6">
        <v>8000</v>
      </c>
      <c r="E3126" s="8">
        <v>2500</v>
      </c>
      <c r="F3126" t="s">
        <v>8220</v>
      </c>
      <c r="G3126" t="s">
        <v>8223</v>
      </c>
      <c r="H3126" t="s">
        <v>8245</v>
      </c>
      <c r="I3126" s="11">
        <v>1437188400</v>
      </c>
      <c r="J3126">
        <v>1432100004</v>
      </c>
      <c r="K3126" t="b">
        <v>0</v>
      </c>
      <c r="L3126">
        <v>2</v>
      </c>
      <c r="M3126" t="b">
        <v>0</v>
      </c>
      <c r="N3126">
        <f>ROUND(E3126/D3126*100,0)</f>
        <v>31</v>
      </c>
      <c r="O3126">
        <f>IFERROR(ROUND(E3126/L3126,2),0)</f>
        <v>1250</v>
      </c>
      <c r="P3126" s="12" t="s">
        <v>8266</v>
      </c>
      <c r="Q3126" t="s">
        <v>8268</v>
      </c>
      <c r="R3126" s="9">
        <f t="shared" si="149"/>
        <v>42144.231527777782</v>
      </c>
      <c r="S3126" s="9">
        <f t="shared" si="150"/>
        <v>42203.125</v>
      </c>
      <c r="T3126">
        <f t="shared" si="151"/>
        <v>2015</v>
      </c>
    </row>
    <row r="3127" spans="1:20" ht="43.5" x14ac:dyDescent="0.3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 s="11">
        <v>1480947054</v>
      </c>
      <c r="J3127">
        <v>1475759454</v>
      </c>
      <c r="K3127" t="b">
        <v>0</v>
      </c>
      <c r="L3127">
        <v>5</v>
      </c>
      <c r="M3127" t="b">
        <v>1</v>
      </c>
      <c r="N3127">
        <f>ROUND(E3127/D3127*100,0)</f>
        <v>100</v>
      </c>
      <c r="O3127">
        <f>IFERROR(ROUND(E3127/L3127,2),0)</f>
        <v>20</v>
      </c>
      <c r="P3127" s="12" t="s">
        <v>8266</v>
      </c>
      <c r="Q3127" t="s">
        <v>8268</v>
      </c>
      <c r="R3127" s="9">
        <f t="shared" si="149"/>
        <v>42649.54923611111</v>
      </c>
      <c r="S3127" s="9">
        <f t="shared" si="150"/>
        <v>42709.590902777782</v>
      </c>
      <c r="T3127">
        <f t="shared" si="151"/>
        <v>2016</v>
      </c>
    </row>
    <row r="3128" spans="1:20" ht="43.5" x14ac:dyDescent="0.35">
      <c r="A3128">
        <v>2745</v>
      </c>
      <c r="B3128" s="3" t="s">
        <v>2745</v>
      </c>
      <c r="C3128" s="3" t="s">
        <v>6855</v>
      </c>
      <c r="D3128" s="6">
        <v>8000</v>
      </c>
      <c r="E3128" s="8">
        <v>1751</v>
      </c>
      <c r="F3128" t="s">
        <v>8220</v>
      </c>
      <c r="G3128" t="s">
        <v>8223</v>
      </c>
      <c r="H3128" t="s">
        <v>8245</v>
      </c>
      <c r="I3128" s="11">
        <v>1342309368</v>
      </c>
      <c r="J3128">
        <v>1337125368</v>
      </c>
      <c r="K3128" t="b">
        <v>0</v>
      </c>
      <c r="L3128">
        <v>49</v>
      </c>
      <c r="M3128" t="b">
        <v>0</v>
      </c>
      <c r="N3128">
        <f>ROUND(E3128/D3128*100,0)</f>
        <v>22</v>
      </c>
      <c r="O3128">
        <f>IFERROR(ROUND(E3128/L3128,2),0)</f>
        <v>35.729999999999997</v>
      </c>
      <c r="P3128" s="12" t="s">
        <v>8280</v>
      </c>
      <c r="Q3128" t="s">
        <v>8321</v>
      </c>
      <c r="R3128" s="9">
        <f t="shared" si="149"/>
        <v>41044.988055555557</v>
      </c>
      <c r="S3128" s="9">
        <f t="shared" si="150"/>
        <v>41104.988055555557</v>
      </c>
      <c r="T3128">
        <f t="shared" si="151"/>
        <v>2012</v>
      </c>
    </row>
    <row r="3129" spans="1:20" ht="43.5" x14ac:dyDescent="0.35">
      <c r="A3129">
        <v>205</v>
      </c>
      <c r="B3129" s="3" t="s">
        <v>207</v>
      </c>
      <c r="C3129" s="3" t="s">
        <v>4315</v>
      </c>
      <c r="D3129" s="6">
        <v>8000</v>
      </c>
      <c r="E3129" s="8">
        <v>1300</v>
      </c>
      <c r="F3129" t="s">
        <v>8220</v>
      </c>
      <c r="G3129" t="s">
        <v>8223</v>
      </c>
      <c r="H3129" t="s">
        <v>8245</v>
      </c>
      <c r="I3129" s="11">
        <v>1444144222</v>
      </c>
      <c r="J3129">
        <v>1441120222</v>
      </c>
      <c r="K3129" t="b">
        <v>0</v>
      </c>
      <c r="L3129">
        <v>17</v>
      </c>
      <c r="M3129" t="b">
        <v>0</v>
      </c>
      <c r="N3129">
        <f>ROUND(E3129/D3129*100,0)</f>
        <v>16</v>
      </c>
      <c r="O3129">
        <f>IFERROR(ROUND(E3129/L3129,2),0)</f>
        <v>76.47</v>
      </c>
      <c r="P3129" s="12" t="s">
        <v>8290</v>
      </c>
      <c r="Q3129" t="s">
        <v>8292</v>
      </c>
      <c r="R3129" s="9">
        <f t="shared" si="149"/>
        <v>42248.632199074069</v>
      </c>
      <c r="S3129" s="9">
        <f t="shared" si="150"/>
        <v>42283.632199074069</v>
      </c>
      <c r="T3129">
        <f t="shared" si="151"/>
        <v>2015</v>
      </c>
    </row>
    <row r="3130" spans="1:20" ht="58" x14ac:dyDescent="0.35">
      <c r="A3130">
        <v>1102</v>
      </c>
      <c r="B3130" s="3" t="s">
        <v>1103</v>
      </c>
      <c r="C3130" s="3" t="s">
        <v>5212</v>
      </c>
      <c r="D3130" s="6">
        <v>8000</v>
      </c>
      <c r="E3130" s="8">
        <v>425</v>
      </c>
      <c r="F3130" t="s">
        <v>8220</v>
      </c>
      <c r="G3130" t="s">
        <v>8223</v>
      </c>
      <c r="H3130" t="s">
        <v>8245</v>
      </c>
      <c r="I3130" s="11">
        <v>1386568740</v>
      </c>
      <c r="J3130">
        <v>1383095125</v>
      </c>
      <c r="K3130" t="b">
        <v>0</v>
      </c>
      <c r="L3130">
        <v>24</v>
      </c>
      <c r="M3130" t="b">
        <v>0</v>
      </c>
      <c r="N3130">
        <f>ROUND(E3130/D3130*100,0)</f>
        <v>5</v>
      </c>
      <c r="O3130">
        <f>IFERROR(ROUND(E3130/L3130,2),0)</f>
        <v>17.71</v>
      </c>
      <c r="P3130" s="12" t="s">
        <v>8285</v>
      </c>
      <c r="Q3130" t="s">
        <v>8300</v>
      </c>
      <c r="R3130" s="9">
        <f t="shared" si="149"/>
        <v>41577.045428240745</v>
      </c>
      <c r="S3130" s="9">
        <f t="shared" si="150"/>
        <v>41617.249305555553</v>
      </c>
      <c r="T3130">
        <f t="shared" si="151"/>
        <v>2013</v>
      </c>
    </row>
    <row r="3131" spans="1:20" ht="43.5" x14ac:dyDescent="0.35">
      <c r="A3131">
        <v>168</v>
      </c>
      <c r="B3131" s="3" t="s">
        <v>170</v>
      </c>
      <c r="C3131" s="3" t="s">
        <v>4278</v>
      </c>
      <c r="D3131" s="6">
        <v>8000</v>
      </c>
      <c r="E3131" s="8">
        <v>325</v>
      </c>
      <c r="F3131" t="s">
        <v>8220</v>
      </c>
      <c r="G3131" t="s">
        <v>8223</v>
      </c>
      <c r="H3131" t="s">
        <v>8245</v>
      </c>
      <c r="I3131" s="11">
        <v>1426791770</v>
      </c>
      <c r="J3131">
        <v>1424203370</v>
      </c>
      <c r="K3131" t="b">
        <v>0</v>
      </c>
      <c r="L3131">
        <v>3</v>
      </c>
      <c r="M3131" t="b">
        <v>0</v>
      </c>
      <c r="N3131">
        <f>ROUND(E3131/D3131*100,0)</f>
        <v>4</v>
      </c>
      <c r="O3131">
        <f>IFERROR(ROUND(E3131/L3131,2),0)</f>
        <v>108.33</v>
      </c>
      <c r="P3131" s="12" t="s">
        <v>8290</v>
      </c>
      <c r="Q3131" t="s">
        <v>8292</v>
      </c>
      <c r="R3131" s="9">
        <f t="shared" si="149"/>
        <v>42052.83530092593</v>
      </c>
      <c r="S3131" s="9">
        <f t="shared" si="150"/>
        <v>42082.793634259258</v>
      </c>
      <c r="T3131">
        <f t="shared" si="151"/>
        <v>2015</v>
      </c>
    </row>
    <row r="3132" spans="1:20" ht="43.5" x14ac:dyDescent="0.35">
      <c r="A3132">
        <v>2850</v>
      </c>
      <c r="B3132" s="3" t="s">
        <v>2850</v>
      </c>
      <c r="C3132" s="3" t="s">
        <v>6960</v>
      </c>
      <c r="D3132" s="6">
        <v>8000</v>
      </c>
      <c r="E3132" s="8">
        <v>311</v>
      </c>
      <c r="F3132" t="s">
        <v>8220</v>
      </c>
      <c r="G3132" t="s">
        <v>8223</v>
      </c>
      <c r="H3132" t="s">
        <v>8245</v>
      </c>
      <c r="I3132" s="11">
        <v>1409962211</v>
      </c>
      <c r="J3132">
        <v>1407370211</v>
      </c>
      <c r="K3132" t="b">
        <v>0</v>
      </c>
      <c r="L3132">
        <v>13</v>
      </c>
      <c r="M3132" t="b">
        <v>0</v>
      </c>
      <c r="N3132">
        <f>ROUND(E3132/D3132*100,0)</f>
        <v>4</v>
      </c>
      <c r="O3132">
        <f>IFERROR(ROUND(E3132/L3132,2),0)</f>
        <v>23.92</v>
      </c>
      <c r="P3132" s="12" t="s">
        <v>8266</v>
      </c>
      <c r="Q3132" t="s">
        <v>8268</v>
      </c>
      <c r="R3132" s="9">
        <f t="shared" si="149"/>
        <v>41858.007071759261</v>
      </c>
      <c r="S3132" s="9">
        <f t="shared" si="150"/>
        <v>41888.007071759261</v>
      </c>
      <c r="T3132">
        <f t="shared" si="151"/>
        <v>2014</v>
      </c>
    </row>
    <row r="3133" spans="1:20" ht="43.5" x14ac:dyDescent="0.35">
      <c r="A3133">
        <v>3205</v>
      </c>
      <c r="B3133" s="3" t="s">
        <v>3205</v>
      </c>
      <c r="C3133" s="3" t="s">
        <v>7315</v>
      </c>
      <c r="D3133" s="6">
        <v>8000</v>
      </c>
      <c r="E3133" s="8">
        <v>273</v>
      </c>
      <c r="F3133" t="s">
        <v>8220</v>
      </c>
      <c r="G3133" t="s">
        <v>8224</v>
      </c>
      <c r="H3133" t="s">
        <v>8246</v>
      </c>
      <c r="I3133" s="11">
        <v>1430470772</v>
      </c>
      <c r="J3133">
        <v>1427878772</v>
      </c>
      <c r="K3133" t="b">
        <v>0</v>
      </c>
      <c r="L3133">
        <v>12</v>
      </c>
      <c r="M3133" t="b">
        <v>0</v>
      </c>
      <c r="N3133">
        <f>ROUND(E3133/D3133*100,0)</f>
        <v>3</v>
      </c>
      <c r="O3133">
        <f>IFERROR(ROUND(E3133/L3133,2),0)</f>
        <v>22.75</v>
      </c>
      <c r="P3133" s="12" t="s">
        <v>8266</v>
      </c>
      <c r="Q3133" t="s">
        <v>8269</v>
      </c>
      <c r="R3133" s="9">
        <f t="shared" si="149"/>
        <v>42095.374675925923</v>
      </c>
      <c r="S3133" s="9">
        <f t="shared" si="150"/>
        <v>42125.374675925923</v>
      </c>
      <c r="T3133">
        <f t="shared" si="151"/>
        <v>2015</v>
      </c>
    </row>
    <row r="3134" spans="1:20" ht="43.5" x14ac:dyDescent="0.35">
      <c r="A3134">
        <v>891</v>
      </c>
      <c r="B3134" s="3" t="s">
        <v>892</v>
      </c>
      <c r="C3134" s="3" t="s">
        <v>5001</v>
      </c>
      <c r="D3134" s="6">
        <v>8000</v>
      </c>
      <c r="E3134" s="8">
        <v>260</v>
      </c>
      <c r="F3134" t="s">
        <v>8220</v>
      </c>
      <c r="G3134" t="s">
        <v>8223</v>
      </c>
      <c r="H3134" t="s">
        <v>8245</v>
      </c>
      <c r="I3134" s="11">
        <v>1408581930</v>
      </c>
      <c r="J3134">
        <v>1405989930</v>
      </c>
      <c r="K3134" t="b">
        <v>0</v>
      </c>
      <c r="L3134">
        <v>9</v>
      </c>
      <c r="M3134" t="b">
        <v>0</v>
      </c>
      <c r="N3134">
        <f>ROUND(E3134/D3134*100,0)</f>
        <v>3</v>
      </c>
      <c r="O3134">
        <f>IFERROR(ROUND(E3134/L3134,2),0)</f>
        <v>28.89</v>
      </c>
      <c r="P3134" s="12" t="s">
        <v>8293</v>
      </c>
      <c r="Q3134" t="s">
        <v>8294</v>
      </c>
      <c r="R3134" s="9">
        <f t="shared" si="149"/>
        <v>41842.031597222223</v>
      </c>
      <c r="S3134" s="9">
        <f t="shared" si="150"/>
        <v>41872.031597222223</v>
      </c>
      <c r="T3134">
        <f t="shared" si="151"/>
        <v>2014</v>
      </c>
    </row>
    <row r="3135" spans="1:20" ht="29" x14ac:dyDescent="0.35">
      <c r="A3135">
        <v>556</v>
      </c>
      <c r="B3135" s="3" t="s">
        <v>557</v>
      </c>
      <c r="C3135" s="3" t="s">
        <v>4666</v>
      </c>
      <c r="D3135" s="6">
        <v>8000</v>
      </c>
      <c r="E3135" s="8">
        <v>200</v>
      </c>
      <c r="F3135" t="s">
        <v>8220</v>
      </c>
      <c r="G3135" t="s">
        <v>8223</v>
      </c>
      <c r="H3135" t="s">
        <v>8245</v>
      </c>
      <c r="I3135" s="11">
        <v>1452112717</v>
      </c>
      <c r="J3135">
        <v>1449520717</v>
      </c>
      <c r="K3135" t="b">
        <v>0</v>
      </c>
      <c r="L3135">
        <v>1</v>
      </c>
      <c r="M3135" t="b">
        <v>0</v>
      </c>
      <c r="N3135">
        <f>ROUND(E3135/D3135*100,0)</f>
        <v>3</v>
      </c>
      <c r="O3135">
        <f>IFERROR(ROUND(E3135/L3135,2),0)</f>
        <v>200</v>
      </c>
      <c r="P3135" s="12" t="s">
        <v>8277</v>
      </c>
      <c r="Q3135" t="s">
        <v>8307</v>
      </c>
      <c r="R3135" s="9">
        <f t="shared" si="149"/>
        <v>42345.860150462962</v>
      </c>
      <c r="S3135" s="9">
        <f t="shared" si="150"/>
        <v>42375.860150462962</v>
      </c>
      <c r="T3135">
        <f t="shared" si="151"/>
        <v>2015</v>
      </c>
    </row>
    <row r="3136" spans="1:20" ht="43.5" x14ac:dyDescent="0.35">
      <c r="A3136">
        <v>3067</v>
      </c>
      <c r="B3136" s="3" t="s">
        <v>3067</v>
      </c>
      <c r="C3136" s="3" t="s">
        <v>7177</v>
      </c>
      <c r="D3136" s="6">
        <v>8000</v>
      </c>
      <c r="E3136" s="8">
        <v>200</v>
      </c>
      <c r="F3136" t="s">
        <v>8220</v>
      </c>
      <c r="G3136" t="s">
        <v>8227</v>
      </c>
      <c r="H3136" t="s">
        <v>8249</v>
      </c>
      <c r="I3136" s="11">
        <v>1441837879</v>
      </c>
      <c r="J3136">
        <v>1439245879</v>
      </c>
      <c r="K3136" t="b">
        <v>0</v>
      </c>
      <c r="L3136">
        <v>1</v>
      </c>
      <c r="M3136" t="b">
        <v>0</v>
      </c>
      <c r="N3136">
        <f>ROUND(E3136/D3136*100,0)</f>
        <v>3</v>
      </c>
      <c r="O3136">
        <f>IFERROR(ROUND(E3136/L3136,2),0)</f>
        <v>200</v>
      </c>
      <c r="P3136" s="12" t="s">
        <v>8266</v>
      </c>
      <c r="Q3136" t="s">
        <v>8267</v>
      </c>
      <c r="R3136" s="9">
        <f t="shared" si="149"/>
        <v>42226.938414351855</v>
      </c>
      <c r="S3136" s="9">
        <f t="shared" si="150"/>
        <v>42256.938414351855</v>
      </c>
      <c r="T3136">
        <f t="shared" si="151"/>
        <v>2015</v>
      </c>
    </row>
    <row r="3137" spans="1:20" ht="58" x14ac:dyDescent="0.35">
      <c r="A3137">
        <v>895</v>
      </c>
      <c r="B3137" s="3" t="s">
        <v>896</v>
      </c>
      <c r="C3137" s="3" t="s">
        <v>5005</v>
      </c>
      <c r="D3137" s="6">
        <v>8000</v>
      </c>
      <c r="E3137" s="8">
        <v>195</v>
      </c>
      <c r="F3137" t="s">
        <v>8220</v>
      </c>
      <c r="G3137" t="s">
        <v>8223</v>
      </c>
      <c r="H3137" t="s">
        <v>8245</v>
      </c>
      <c r="I3137" s="11">
        <v>1287975829</v>
      </c>
      <c r="J3137">
        <v>1284087829</v>
      </c>
      <c r="K3137" t="b">
        <v>0</v>
      </c>
      <c r="L3137">
        <v>7</v>
      </c>
      <c r="M3137" t="b">
        <v>0</v>
      </c>
      <c r="N3137">
        <f>ROUND(E3137/D3137*100,0)</f>
        <v>2</v>
      </c>
      <c r="O3137">
        <f>IFERROR(ROUND(E3137/L3137,2),0)</f>
        <v>27.86</v>
      </c>
      <c r="P3137" s="12" t="s">
        <v>8293</v>
      </c>
      <c r="Q3137" t="s">
        <v>8294</v>
      </c>
      <c r="R3137" s="9">
        <f t="shared" si="149"/>
        <v>40431.127650462964</v>
      </c>
      <c r="S3137" s="9">
        <f t="shared" si="150"/>
        <v>40476.127650462964</v>
      </c>
      <c r="T3137">
        <f t="shared" si="151"/>
        <v>2010</v>
      </c>
    </row>
    <row r="3138" spans="1:20" ht="43.5" x14ac:dyDescent="0.35">
      <c r="A3138">
        <v>3889</v>
      </c>
      <c r="B3138" s="3" t="s">
        <v>3886</v>
      </c>
      <c r="C3138" s="3" t="s">
        <v>7997</v>
      </c>
      <c r="D3138" s="6">
        <v>8000</v>
      </c>
      <c r="E3138" s="8">
        <v>118</v>
      </c>
      <c r="F3138" t="s">
        <v>8220</v>
      </c>
      <c r="G3138" t="s">
        <v>8223</v>
      </c>
      <c r="H3138" t="s">
        <v>8245</v>
      </c>
      <c r="I3138" s="11">
        <v>1420413960</v>
      </c>
      <c r="J3138">
        <v>1417651630</v>
      </c>
      <c r="K3138" t="b">
        <v>0</v>
      </c>
      <c r="L3138">
        <v>9</v>
      </c>
      <c r="M3138" t="b">
        <v>0</v>
      </c>
      <c r="N3138">
        <f>ROUND(E3138/D3138*100,0)</f>
        <v>1</v>
      </c>
      <c r="O3138">
        <f>IFERROR(ROUND(E3138/L3138,2),0)</f>
        <v>13.11</v>
      </c>
      <c r="P3138" s="12" t="s">
        <v>8266</v>
      </c>
      <c r="Q3138" t="s">
        <v>8268</v>
      </c>
      <c r="R3138" s="9">
        <f t="shared" si="149"/>
        <v>41977.004976851851</v>
      </c>
      <c r="S3138" s="9">
        <f t="shared" si="150"/>
        <v>42008.976388888885</v>
      </c>
      <c r="T3138">
        <f t="shared" si="151"/>
        <v>2014</v>
      </c>
    </row>
    <row r="3139" spans="1:20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1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>ROUND(E3139/D3139*100,0)</f>
        <v>3</v>
      </c>
      <c r="O3139">
        <f>IFERROR(ROUND(E3139/L3139,2),0)</f>
        <v>100</v>
      </c>
      <c r="P3139" s="12" t="s">
        <v>8280</v>
      </c>
      <c r="Q3139" t="s">
        <v>8314</v>
      </c>
      <c r="R3139" s="9">
        <f t="shared" ref="R3139:R3202" si="152">(((J3139/60)/60)/24)+DATE(1970,1,1)</f>
        <v>40672.729872685188</v>
      </c>
      <c r="S3139" s="9">
        <f t="shared" ref="S3139:S3202" si="153">(((I3139/60)/60)/24)+DATE(1970,1,1)</f>
        <v>40702.729872685188</v>
      </c>
      <c r="T3139">
        <f t="shared" si="151"/>
        <v>2011</v>
      </c>
    </row>
    <row r="3140" spans="1:20" ht="43.5" x14ac:dyDescent="0.35">
      <c r="A3140">
        <v>968</v>
      </c>
      <c r="B3140" s="3" t="s">
        <v>969</v>
      </c>
      <c r="C3140" s="3" t="s">
        <v>5078</v>
      </c>
      <c r="D3140" s="6">
        <v>8000</v>
      </c>
      <c r="E3140" s="8">
        <v>106</v>
      </c>
      <c r="F3140" t="s">
        <v>8220</v>
      </c>
      <c r="G3140" t="s">
        <v>8223</v>
      </c>
      <c r="H3140" t="s">
        <v>8245</v>
      </c>
      <c r="I3140" s="11">
        <v>1408134034</v>
      </c>
      <c r="J3140">
        <v>1405542034</v>
      </c>
      <c r="K3140" t="b">
        <v>0</v>
      </c>
      <c r="L3140">
        <v>4</v>
      </c>
      <c r="M3140" t="b">
        <v>0</v>
      </c>
      <c r="N3140">
        <f>ROUND(E3140/D3140*100,0)</f>
        <v>1</v>
      </c>
      <c r="O3140">
        <f>IFERROR(ROUND(E3140/L3140,2),0)</f>
        <v>26.5</v>
      </c>
      <c r="P3140" s="12" t="s">
        <v>8277</v>
      </c>
      <c r="Q3140" t="s">
        <v>8279</v>
      </c>
      <c r="R3140" s="9">
        <f t="shared" si="152"/>
        <v>41836.847615740742</v>
      </c>
      <c r="S3140" s="9">
        <f t="shared" si="153"/>
        <v>41866.847615740742</v>
      </c>
      <c r="T3140">
        <f t="shared" si="151"/>
        <v>2014</v>
      </c>
    </row>
    <row r="3141" spans="1:20" ht="29" x14ac:dyDescent="0.3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 s="11">
        <v>1431198562</v>
      </c>
      <c r="J3141">
        <v>1426014562</v>
      </c>
      <c r="K3141" t="b">
        <v>0</v>
      </c>
      <c r="L3141">
        <v>1</v>
      </c>
      <c r="M3141" t="b">
        <v>0</v>
      </c>
      <c r="N3141">
        <f>ROUND(E3141/D3141*100,0)</f>
        <v>2</v>
      </c>
      <c r="O3141">
        <f>IFERROR(ROUND(E3141/L3141,2),0)</f>
        <v>100</v>
      </c>
      <c r="P3141" s="12" t="s">
        <v>8277</v>
      </c>
      <c r="Q3141" t="s">
        <v>8307</v>
      </c>
      <c r="R3141" s="9">
        <f t="shared" si="152"/>
        <v>42073.798171296294</v>
      </c>
      <c r="S3141" s="9">
        <f t="shared" si="153"/>
        <v>42133.798171296294</v>
      </c>
      <c r="T3141">
        <f t="shared" si="151"/>
        <v>2015</v>
      </c>
    </row>
    <row r="3142" spans="1:20" ht="43.5" x14ac:dyDescent="0.35">
      <c r="A3142">
        <v>872</v>
      </c>
      <c r="B3142" s="3" t="s">
        <v>873</v>
      </c>
      <c r="C3142" s="3" t="s">
        <v>4982</v>
      </c>
      <c r="D3142" s="6">
        <v>8000</v>
      </c>
      <c r="E3142" s="8">
        <v>65</v>
      </c>
      <c r="F3142" t="s">
        <v>8220</v>
      </c>
      <c r="G3142" t="s">
        <v>8223</v>
      </c>
      <c r="H3142" t="s">
        <v>8245</v>
      </c>
      <c r="I3142" s="11">
        <v>1299786527</v>
      </c>
      <c r="J3142">
        <v>1295898527</v>
      </c>
      <c r="K3142" t="b">
        <v>0</v>
      </c>
      <c r="L3142">
        <v>2</v>
      </c>
      <c r="M3142" t="b">
        <v>0</v>
      </c>
      <c r="N3142">
        <f>ROUND(E3142/D3142*100,0)</f>
        <v>1</v>
      </c>
      <c r="O3142">
        <f>IFERROR(ROUND(E3142/L3142,2),0)</f>
        <v>32.5</v>
      </c>
      <c r="P3142" s="12" t="s">
        <v>8293</v>
      </c>
      <c r="Q3142" t="s">
        <v>8315</v>
      </c>
      <c r="R3142" s="9">
        <f t="shared" si="152"/>
        <v>40567.825543981482</v>
      </c>
      <c r="S3142" s="9">
        <f t="shared" si="153"/>
        <v>40612.825543981482</v>
      </c>
      <c r="T3142">
        <f t="shared" si="151"/>
        <v>2011</v>
      </c>
    </row>
    <row r="3143" spans="1:20" ht="43.5" x14ac:dyDescent="0.35">
      <c r="A3143">
        <v>2681</v>
      </c>
      <c r="B3143" s="3" t="s">
        <v>2681</v>
      </c>
      <c r="C3143" s="3" t="s">
        <v>6791</v>
      </c>
      <c r="D3143" s="6">
        <v>8000</v>
      </c>
      <c r="E3143" s="8">
        <v>55</v>
      </c>
      <c r="F3143" t="s">
        <v>8220</v>
      </c>
      <c r="G3143" t="s">
        <v>8223</v>
      </c>
      <c r="H3143" t="s">
        <v>8245</v>
      </c>
      <c r="I3143" s="11">
        <v>1405027750</v>
      </c>
      <c r="J3143">
        <v>1402867750</v>
      </c>
      <c r="K3143" t="b">
        <v>0</v>
      </c>
      <c r="L3143">
        <v>2</v>
      </c>
      <c r="M3143" t="b">
        <v>0</v>
      </c>
      <c r="N3143">
        <f>ROUND(E3143/D3143*100,0)</f>
        <v>1</v>
      </c>
      <c r="O3143">
        <f>IFERROR(ROUND(E3143/L3143,2),0)</f>
        <v>27.5</v>
      </c>
      <c r="P3143" s="12" t="s">
        <v>8288</v>
      </c>
      <c r="Q3143" t="s">
        <v>8310</v>
      </c>
      <c r="R3143" s="9">
        <f t="shared" si="152"/>
        <v>41805.895254629628</v>
      </c>
      <c r="S3143" s="9">
        <f t="shared" si="153"/>
        <v>41830.895254629628</v>
      </c>
      <c r="T3143">
        <f t="shared" si="151"/>
        <v>2014</v>
      </c>
    </row>
    <row r="3144" spans="1:20" ht="29" x14ac:dyDescent="0.35">
      <c r="A3144">
        <v>1153</v>
      </c>
      <c r="B3144" s="3" t="s">
        <v>1154</v>
      </c>
      <c r="C3144" s="3" t="s">
        <v>5263</v>
      </c>
      <c r="D3144" s="6">
        <v>8000</v>
      </c>
      <c r="E3144" s="8">
        <v>50</v>
      </c>
      <c r="F3144" t="s">
        <v>8220</v>
      </c>
      <c r="G3144" t="s">
        <v>8223</v>
      </c>
      <c r="H3144" t="s">
        <v>8245</v>
      </c>
      <c r="I3144" s="11">
        <v>1434647305</v>
      </c>
      <c r="J3144">
        <v>1432055305</v>
      </c>
      <c r="K3144" t="b">
        <v>0</v>
      </c>
      <c r="L3144">
        <v>1</v>
      </c>
      <c r="M3144" t="b">
        <v>0</v>
      </c>
      <c r="N3144">
        <f>ROUND(E3144/D3144*100,0)</f>
        <v>1</v>
      </c>
      <c r="O3144">
        <f>IFERROR(ROUND(E3144/L3144,2),0)</f>
        <v>50</v>
      </c>
      <c r="P3144" s="12" t="s">
        <v>8288</v>
      </c>
      <c r="Q3144" t="s">
        <v>8310</v>
      </c>
      <c r="R3144" s="9">
        <f t="shared" si="152"/>
        <v>42143.714178240742</v>
      </c>
      <c r="S3144" s="9">
        <f t="shared" si="153"/>
        <v>42173.714178240742</v>
      </c>
      <c r="T3144">
        <f t="shared" si="151"/>
        <v>2015</v>
      </c>
    </row>
    <row r="3145" spans="1:20" ht="43.5" x14ac:dyDescent="0.35">
      <c r="A3145">
        <v>2565</v>
      </c>
      <c r="B3145" s="3" t="s">
        <v>2565</v>
      </c>
      <c r="C3145" s="3" t="s">
        <v>6675</v>
      </c>
      <c r="D3145" s="6">
        <v>10000</v>
      </c>
      <c r="E3145" s="8">
        <v>100</v>
      </c>
      <c r="F3145" t="s">
        <v>8219</v>
      </c>
      <c r="G3145" t="s">
        <v>8223</v>
      </c>
      <c r="H3145" t="s">
        <v>8245</v>
      </c>
      <c r="I3145" s="11">
        <v>1462827000</v>
      </c>
      <c r="J3145">
        <v>1457710589</v>
      </c>
      <c r="K3145" t="b">
        <v>0</v>
      </c>
      <c r="L3145">
        <v>1</v>
      </c>
      <c r="M3145" t="b">
        <v>0</v>
      </c>
      <c r="N3145">
        <f>ROUND(E3145/D3145*100,0)</f>
        <v>1</v>
      </c>
      <c r="O3145">
        <f>IFERROR(ROUND(E3145/L3145,2),0)</f>
        <v>100</v>
      </c>
      <c r="P3145" s="12" t="s">
        <v>8288</v>
      </c>
      <c r="Q3145" t="s">
        <v>8310</v>
      </c>
      <c r="R3145" s="9">
        <f t="shared" si="152"/>
        <v>42440.650335648148</v>
      </c>
      <c r="S3145" s="9">
        <f t="shared" si="153"/>
        <v>42499.868055555555</v>
      </c>
      <c r="T3145">
        <f t="shared" si="151"/>
        <v>2016</v>
      </c>
    </row>
    <row r="3146" spans="1:20" ht="43.5" x14ac:dyDescent="0.35">
      <c r="A3146">
        <v>1789</v>
      </c>
      <c r="B3146" s="3" t="s">
        <v>1790</v>
      </c>
      <c r="C3146" s="3" t="s">
        <v>5899</v>
      </c>
      <c r="D3146" s="6">
        <v>8000</v>
      </c>
      <c r="E3146" s="8">
        <v>40</v>
      </c>
      <c r="F3146" t="s">
        <v>8220</v>
      </c>
      <c r="G3146" t="s">
        <v>8223</v>
      </c>
      <c r="H3146" t="s">
        <v>8245</v>
      </c>
      <c r="I3146" s="11">
        <v>1421042403</v>
      </c>
      <c r="J3146">
        <v>1415858403</v>
      </c>
      <c r="K3146" t="b">
        <v>1</v>
      </c>
      <c r="L3146">
        <v>4</v>
      </c>
      <c r="M3146" t="b">
        <v>0</v>
      </c>
      <c r="N3146">
        <f>ROUND(E3146/D3146*100,0)</f>
        <v>1</v>
      </c>
      <c r="O3146">
        <f>IFERROR(ROUND(E3146/L3146,2),0)</f>
        <v>10</v>
      </c>
      <c r="P3146" s="12" t="s">
        <v>8282</v>
      </c>
      <c r="Q3146" t="s">
        <v>8283</v>
      </c>
      <c r="R3146" s="9">
        <f t="shared" si="152"/>
        <v>41956.250034722223</v>
      </c>
      <c r="S3146" s="9">
        <f t="shared" si="153"/>
        <v>42016.250034722223</v>
      </c>
      <c r="T3146">
        <f t="shared" si="151"/>
        <v>2014</v>
      </c>
    </row>
    <row r="3147" spans="1:20" ht="43.5" x14ac:dyDescent="0.35">
      <c r="A3147">
        <v>1873</v>
      </c>
      <c r="B3147" s="3" t="s">
        <v>1874</v>
      </c>
      <c r="C3147" s="3" t="s">
        <v>5983</v>
      </c>
      <c r="D3147" s="6">
        <v>8000</v>
      </c>
      <c r="E3147" s="8">
        <v>36</v>
      </c>
      <c r="F3147" t="s">
        <v>8220</v>
      </c>
      <c r="G3147" t="s">
        <v>8228</v>
      </c>
      <c r="H3147" t="s">
        <v>8250</v>
      </c>
      <c r="I3147" s="11">
        <v>1436373900</v>
      </c>
      <c r="J3147">
        <v>1433861210</v>
      </c>
      <c r="K3147" t="b">
        <v>0</v>
      </c>
      <c r="L3147">
        <v>2</v>
      </c>
      <c r="M3147" t="b">
        <v>0</v>
      </c>
      <c r="N3147">
        <f>ROUND(E3147/D3147*100,0)</f>
        <v>0</v>
      </c>
      <c r="O3147">
        <f>IFERROR(ROUND(E3147/L3147,2),0)</f>
        <v>18</v>
      </c>
      <c r="P3147" s="12" t="s">
        <v>8285</v>
      </c>
      <c r="Q3147" t="s">
        <v>8309</v>
      </c>
      <c r="R3147" s="9">
        <f t="shared" si="152"/>
        <v>42164.615856481483</v>
      </c>
      <c r="S3147" s="9">
        <f t="shared" si="153"/>
        <v>42193.697916666672</v>
      </c>
      <c r="T3147">
        <f t="shared" si="151"/>
        <v>2015</v>
      </c>
    </row>
    <row r="3148" spans="1:20" ht="29" x14ac:dyDescent="0.35">
      <c r="A3148">
        <v>2741</v>
      </c>
      <c r="B3148" s="3" t="s">
        <v>2741</v>
      </c>
      <c r="C3148" s="3" t="s">
        <v>6851</v>
      </c>
      <c r="D3148" s="6">
        <v>8000</v>
      </c>
      <c r="E3148" s="8">
        <v>35</v>
      </c>
      <c r="F3148" t="s">
        <v>8220</v>
      </c>
      <c r="G3148" t="s">
        <v>8223</v>
      </c>
      <c r="H3148" t="s">
        <v>8245</v>
      </c>
      <c r="I3148" s="11">
        <v>1413770820</v>
      </c>
      <c r="J3148">
        <v>1412005602</v>
      </c>
      <c r="K3148" t="b">
        <v>0</v>
      </c>
      <c r="L3148">
        <v>4</v>
      </c>
      <c r="M3148" t="b">
        <v>0</v>
      </c>
      <c r="N3148">
        <f>ROUND(E3148/D3148*100,0)</f>
        <v>0</v>
      </c>
      <c r="O3148">
        <f>IFERROR(ROUND(E3148/L3148,2),0)</f>
        <v>8.75</v>
      </c>
      <c r="P3148" s="12" t="s">
        <v>8280</v>
      </c>
      <c r="Q3148" t="s">
        <v>8321</v>
      </c>
      <c r="R3148" s="9">
        <f t="shared" si="152"/>
        <v>41911.657430555555</v>
      </c>
      <c r="S3148" s="9">
        <f t="shared" si="153"/>
        <v>41932.088194444441</v>
      </c>
      <c r="T3148">
        <f t="shared" si="151"/>
        <v>2014</v>
      </c>
    </row>
    <row r="3149" spans="1:20" ht="43.5" x14ac:dyDescent="0.3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 s="11">
        <v>1437161739</v>
      </c>
      <c r="J3149">
        <v>1434569739</v>
      </c>
      <c r="K3149" t="b">
        <v>0</v>
      </c>
      <c r="L3149">
        <v>1</v>
      </c>
      <c r="M3149" t="b">
        <v>0</v>
      </c>
      <c r="N3149">
        <f>ROUND(E3149/D3149*100,0)</f>
        <v>0</v>
      </c>
      <c r="O3149">
        <f>IFERROR(ROUND(E3149/L3149,2),0)</f>
        <v>100</v>
      </c>
      <c r="P3149" s="12" t="s">
        <v>8277</v>
      </c>
      <c r="Q3149" t="s">
        <v>8279</v>
      </c>
      <c r="R3149" s="9">
        <f t="shared" si="152"/>
        <v>42172.816423611104</v>
      </c>
      <c r="S3149" s="9">
        <f t="shared" si="153"/>
        <v>42202.816423611104</v>
      </c>
      <c r="T3149">
        <f t="shared" si="151"/>
        <v>2015</v>
      </c>
    </row>
    <row r="3150" spans="1:20" ht="43.5" x14ac:dyDescent="0.35">
      <c r="A3150">
        <v>2698</v>
      </c>
      <c r="B3150" s="3" t="s">
        <v>2698</v>
      </c>
      <c r="C3150" s="3" t="s">
        <v>6808</v>
      </c>
      <c r="D3150" s="6">
        <v>8000</v>
      </c>
      <c r="E3150" s="8">
        <v>26.01</v>
      </c>
      <c r="F3150" t="s">
        <v>8220</v>
      </c>
      <c r="G3150" t="s">
        <v>8223</v>
      </c>
      <c r="H3150" t="s">
        <v>8245</v>
      </c>
      <c r="I3150" s="11">
        <v>1403904808</v>
      </c>
      <c r="J3150">
        <v>1401312808</v>
      </c>
      <c r="K3150" t="b">
        <v>0</v>
      </c>
      <c r="L3150">
        <v>2</v>
      </c>
      <c r="M3150" t="b">
        <v>0</v>
      </c>
      <c r="N3150">
        <f>ROUND(E3150/D3150*100,0)</f>
        <v>0</v>
      </c>
      <c r="O3150">
        <f>IFERROR(ROUND(E3150/L3150,2),0)</f>
        <v>13.01</v>
      </c>
      <c r="P3150" s="12" t="s">
        <v>8288</v>
      </c>
      <c r="Q3150" t="s">
        <v>8310</v>
      </c>
      <c r="R3150" s="9">
        <f t="shared" si="152"/>
        <v>41787.898240740738</v>
      </c>
      <c r="S3150" s="9">
        <f t="shared" si="153"/>
        <v>41817.898240740738</v>
      </c>
      <c r="T3150">
        <f t="shared" si="151"/>
        <v>2014</v>
      </c>
    </row>
    <row r="3151" spans="1:20" ht="43.5" x14ac:dyDescent="0.3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 s="11">
        <v>1429028365</v>
      </c>
      <c r="J3151">
        <v>1425143965</v>
      </c>
      <c r="K3151" t="b">
        <v>0</v>
      </c>
      <c r="L3151">
        <v>2</v>
      </c>
      <c r="M3151" t="b">
        <v>0</v>
      </c>
      <c r="N3151">
        <f>ROUND(E3151/D3151*100,0)</f>
        <v>0</v>
      </c>
      <c r="O3151">
        <f>IFERROR(ROUND(E3151/L3151,2),0)</f>
        <v>50</v>
      </c>
      <c r="P3151" s="12" t="s">
        <v>8277</v>
      </c>
      <c r="Q3151" t="s">
        <v>8307</v>
      </c>
      <c r="R3151" s="9">
        <f t="shared" si="152"/>
        <v>42063.721817129626</v>
      </c>
      <c r="S3151" s="9">
        <f t="shared" si="153"/>
        <v>42108.680150462969</v>
      </c>
      <c r="T3151">
        <f t="shared" si="151"/>
        <v>2015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>ROUND(E3152/D3152*100,0)</f>
        <v>1</v>
      </c>
      <c r="O3152">
        <f>IFERROR(ROUND(E3152/L3152,2),0)</f>
        <v>24</v>
      </c>
      <c r="P3152" s="12" t="s">
        <v>8266</v>
      </c>
      <c r="Q3152" t="s">
        <v>8268</v>
      </c>
      <c r="R3152" s="9">
        <f t="shared" si="152"/>
        <v>42802.718784722223</v>
      </c>
      <c r="S3152" s="9">
        <f t="shared" si="153"/>
        <v>42832.677118055552</v>
      </c>
      <c r="T3152">
        <f t="shared" si="151"/>
        <v>2017</v>
      </c>
    </row>
    <row r="3153" spans="1:20" ht="43.5" x14ac:dyDescent="0.35">
      <c r="A3153">
        <v>512</v>
      </c>
      <c r="B3153" s="3" t="s">
        <v>513</v>
      </c>
      <c r="C3153" s="3" t="s">
        <v>4622</v>
      </c>
      <c r="D3153" s="6">
        <v>8000</v>
      </c>
      <c r="E3153" s="8">
        <v>11</v>
      </c>
      <c r="F3153" t="s">
        <v>8220</v>
      </c>
      <c r="G3153" t="s">
        <v>8223</v>
      </c>
      <c r="H3153" t="s">
        <v>8245</v>
      </c>
      <c r="I3153" s="11">
        <v>1479667727</v>
      </c>
      <c r="J3153">
        <v>1475776127</v>
      </c>
      <c r="K3153" t="b">
        <v>0</v>
      </c>
      <c r="L3153">
        <v>2</v>
      </c>
      <c r="M3153" t="b">
        <v>0</v>
      </c>
      <c r="N3153">
        <f>ROUND(E3153/D3153*100,0)</f>
        <v>0</v>
      </c>
      <c r="O3153">
        <f>IFERROR(ROUND(E3153/L3153,2),0)</f>
        <v>5.5</v>
      </c>
      <c r="P3153" s="12" t="s">
        <v>8290</v>
      </c>
      <c r="Q3153" t="s">
        <v>8304</v>
      </c>
      <c r="R3153" s="9">
        <f t="shared" si="152"/>
        <v>42649.742210648154</v>
      </c>
      <c r="S3153" s="9">
        <f t="shared" si="153"/>
        <v>42694.783877314811</v>
      </c>
      <c r="T3153">
        <f t="shared" si="151"/>
        <v>2016</v>
      </c>
    </row>
    <row r="3154" spans="1:20" ht="29" x14ac:dyDescent="0.35">
      <c r="A3154">
        <v>4000</v>
      </c>
      <c r="B3154" s="3" t="s">
        <v>3996</v>
      </c>
      <c r="C3154" s="3" t="s">
        <v>8106</v>
      </c>
      <c r="D3154" s="6">
        <v>8000</v>
      </c>
      <c r="E3154" s="8">
        <v>10</v>
      </c>
      <c r="F3154" t="s">
        <v>8220</v>
      </c>
      <c r="G3154" t="s">
        <v>8223</v>
      </c>
      <c r="H3154" t="s">
        <v>8245</v>
      </c>
      <c r="I3154" s="11">
        <v>1462631358</v>
      </c>
      <c r="J3154">
        <v>1457450958</v>
      </c>
      <c r="K3154" t="b">
        <v>0</v>
      </c>
      <c r="L3154">
        <v>1</v>
      </c>
      <c r="M3154" t="b">
        <v>0</v>
      </c>
      <c r="N3154">
        <f>ROUND(E3154/D3154*100,0)</f>
        <v>0</v>
      </c>
      <c r="O3154">
        <f>IFERROR(ROUND(E3154/L3154,2),0)</f>
        <v>10</v>
      </c>
      <c r="P3154" s="12" t="s">
        <v>8266</v>
      </c>
      <c r="Q3154" t="s">
        <v>8268</v>
      </c>
      <c r="R3154" s="9">
        <f t="shared" si="152"/>
        <v>42437.64534722222</v>
      </c>
      <c r="S3154" s="9">
        <f t="shared" si="153"/>
        <v>42497.603680555556</v>
      </c>
      <c r="T3154">
        <f t="shared" si="151"/>
        <v>2016</v>
      </c>
    </row>
    <row r="3155" spans="1:20" ht="43.5" x14ac:dyDescent="0.35">
      <c r="A3155">
        <v>1139</v>
      </c>
      <c r="B3155" s="3" t="s">
        <v>1140</v>
      </c>
      <c r="C3155" s="3" t="s">
        <v>5249</v>
      </c>
      <c r="D3155" s="6">
        <v>8000</v>
      </c>
      <c r="E3155" s="8">
        <v>5</v>
      </c>
      <c r="F3155" t="s">
        <v>8220</v>
      </c>
      <c r="G3155" t="s">
        <v>8223</v>
      </c>
      <c r="H3155" t="s">
        <v>8245</v>
      </c>
      <c r="I3155" s="11">
        <v>1420100426</v>
      </c>
      <c r="J3155">
        <v>1417508426</v>
      </c>
      <c r="K3155" t="b">
        <v>0</v>
      </c>
      <c r="L3155">
        <v>1</v>
      </c>
      <c r="M3155" t="b">
        <v>0</v>
      </c>
      <c r="N3155">
        <f>ROUND(E3155/D3155*100,0)</f>
        <v>0</v>
      </c>
      <c r="O3155">
        <f>IFERROR(ROUND(E3155/L3155,2),0)</f>
        <v>5</v>
      </c>
      <c r="P3155" s="12" t="s">
        <v>8285</v>
      </c>
      <c r="Q3155" t="s">
        <v>8309</v>
      </c>
      <c r="R3155" s="9">
        <f t="shared" si="152"/>
        <v>41975.347523148142</v>
      </c>
      <c r="S3155" s="9">
        <f t="shared" si="153"/>
        <v>42005.347523148142</v>
      </c>
      <c r="T3155">
        <f t="shared" si="151"/>
        <v>2014</v>
      </c>
    </row>
    <row r="3156" spans="1:20" ht="29" x14ac:dyDescent="0.35">
      <c r="A3156">
        <v>228</v>
      </c>
      <c r="B3156" s="3" t="s">
        <v>230</v>
      </c>
      <c r="C3156" s="3" t="s">
        <v>4338</v>
      </c>
      <c r="D3156" s="6">
        <v>8000</v>
      </c>
      <c r="E3156" s="8">
        <v>0</v>
      </c>
      <c r="F3156" t="s">
        <v>8220</v>
      </c>
      <c r="G3156" t="s">
        <v>8224</v>
      </c>
      <c r="H3156" t="s">
        <v>8246</v>
      </c>
      <c r="I3156" s="11">
        <v>1433176105</v>
      </c>
      <c r="J3156">
        <v>1427992105</v>
      </c>
      <c r="K3156" t="b">
        <v>0</v>
      </c>
      <c r="L3156">
        <v>0</v>
      </c>
      <c r="M3156" t="b">
        <v>0</v>
      </c>
      <c r="N3156">
        <f>ROUND(E3156/D3156*100,0)</f>
        <v>0</v>
      </c>
      <c r="O3156">
        <f>IFERROR(ROUND(E3156/L3156,2),0)</f>
        <v>0</v>
      </c>
      <c r="P3156" s="12" t="s">
        <v>8290</v>
      </c>
      <c r="Q3156" t="s">
        <v>8292</v>
      </c>
      <c r="R3156" s="9">
        <f t="shared" si="152"/>
        <v>42096.686400462961</v>
      </c>
      <c r="S3156" s="9">
        <f t="shared" si="153"/>
        <v>42156.686400462961</v>
      </c>
      <c r="T3156">
        <f t="shared" ref="T3156:T3219" si="154">YEAR(R3156)</f>
        <v>2015</v>
      </c>
    </row>
    <row r="3157" spans="1:20" ht="58" x14ac:dyDescent="0.35">
      <c r="A3157">
        <v>1878</v>
      </c>
      <c r="B3157" s="3" t="s">
        <v>1879</v>
      </c>
      <c r="C3157" s="3" t="s">
        <v>5988</v>
      </c>
      <c r="D3157" s="6">
        <v>8000</v>
      </c>
      <c r="E3157" s="8">
        <v>0</v>
      </c>
      <c r="F3157" t="s">
        <v>8220</v>
      </c>
      <c r="G3157" t="s">
        <v>8225</v>
      </c>
      <c r="H3157" t="s">
        <v>8247</v>
      </c>
      <c r="I3157" s="11">
        <v>1402618355</v>
      </c>
      <c r="J3157">
        <v>1400026355</v>
      </c>
      <c r="K3157" t="b">
        <v>0</v>
      </c>
      <c r="L3157">
        <v>0</v>
      </c>
      <c r="M3157" t="b">
        <v>0</v>
      </c>
      <c r="N3157">
        <f>ROUND(E3157/D3157*100,0)</f>
        <v>0</v>
      </c>
      <c r="O3157">
        <f>IFERROR(ROUND(E3157/L3157,2),0)</f>
        <v>0</v>
      </c>
      <c r="P3157" s="12" t="s">
        <v>8285</v>
      </c>
      <c r="Q3157" t="s">
        <v>8309</v>
      </c>
      <c r="R3157" s="9">
        <f t="shared" si="152"/>
        <v>41773.008738425924</v>
      </c>
      <c r="S3157" s="9">
        <f t="shared" si="153"/>
        <v>41803.008738425924</v>
      </c>
      <c r="T3157">
        <f t="shared" si="154"/>
        <v>2014</v>
      </c>
    </row>
    <row r="3158" spans="1:20" ht="58" x14ac:dyDescent="0.35">
      <c r="A3158">
        <v>2412</v>
      </c>
      <c r="B3158" s="3" t="s">
        <v>2413</v>
      </c>
      <c r="C3158" s="3" t="s">
        <v>6522</v>
      </c>
      <c r="D3158" s="6">
        <v>8000</v>
      </c>
      <c r="E3158" s="8">
        <v>0</v>
      </c>
      <c r="F3158" t="s">
        <v>8220</v>
      </c>
      <c r="G3158" t="s">
        <v>8229</v>
      </c>
      <c r="H3158" t="s">
        <v>8248</v>
      </c>
      <c r="I3158" s="11">
        <v>1480185673</v>
      </c>
      <c r="J3158">
        <v>1476294073</v>
      </c>
      <c r="K3158" t="b">
        <v>0</v>
      </c>
      <c r="L3158">
        <v>0</v>
      </c>
      <c r="M3158" t="b">
        <v>0</v>
      </c>
      <c r="N3158">
        <f>ROUND(E3158/D3158*100,0)</f>
        <v>0</v>
      </c>
      <c r="O3158">
        <f>IFERROR(ROUND(E3158/L3158,2),0)</f>
        <v>0</v>
      </c>
      <c r="P3158" s="12" t="s">
        <v>8288</v>
      </c>
      <c r="Q3158" t="s">
        <v>8310</v>
      </c>
      <c r="R3158" s="9">
        <f t="shared" si="152"/>
        <v>42655.736956018518</v>
      </c>
      <c r="S3158" s="9">
        <f t="shared" si="153"/>
        <v>42700.778622685189</v>
      </c>
      <c r="T3158">
        <f t="shared" si="154"/>
        <v>2016</v>
      </c>
    </row>
    <row r="3159" spans="1:20" ht="43.5" x14ac:dyDescent="0.35">
      <c r="A3159">
        <v>2437</v>
      </c>
      <c r="B3159" s="3" t="s">
        <v>2438</v>
      </c>
      <c r="C3159" s="3" t="s">
        <v>6547</v>
      </c>
      <c r="D3159" s="6">
        <v>8000</v>
      </c>
      <c r="E3159" s="8">
        <v>0</v>
      </c>
      <c r="F3159" t="s">
        <v>8220</v>
      </c>
      <c r="G3159" t="s">
        <v>8223</v>
      </c>
      <c r="H3159" t="s">
        <v>8245</v>
      </c>
      <c r="I3159" s="11">
        <v>1426615200</v>
      </c>
      <c r="J3159">
        <v>1422400188</v>
      </c>
      <c r="K3159" t="b">
        <v>0</v>
      </c>
      <c r="L3159">
        <v>0</v>
      </c>
      <c r="M3159" t="b">
        <v>0</v>
      </c>
      <c r="N3159">
        <f>ROUND(E3159/D3159*100,0)</f>
        <v>0</v>
      </c>
      <c r="O3159">
        <f>IFERROR(ROUND(E3159/L3159,2),0)</f>
        <v>0</v>
      </c>
      <c r="P3159" s="12" t="s">
        <v>8288</v>
      </c>
      <c r="Q3159" t="s">
        <v>8310</v>
      </c>
      <c r="R3159" s="9">
        <f t="shared" si="152"/>
        <v>42031.965138888889</v>
      </c>
      <c r="S3159" s="9">
        <f t="shared" si="153"/>
        <v>42080.75</v>
      </c>
      <c r="T3159">
        <f t="shared" si="154"/>
        <v>2015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>ROUND(E3160/D3160*100,0)</f>
        <v>1</v>
      </c>
      <c r="O3160">
        <f>IFERROR(ROUND(E3160/L3160,2),0)</f>
        <v>15.33</v>
      </c>
      <c r="P3160" s="12" t="s">
        <v>8290</v>
      </c>
      <c r="Q3160" t="s">
        <v>8302</v>
      </c>
      <c r="R3160" s="9">
        <f t="shared" si="152"/>
        <v>41968.172106481477</v>
      </c>
      <c r="S3160" s="9">
        <f t="shared" si="153"/>
        <v>41998.333333333328</v>
      </c>
      <c r="T3160">
        <f t="shared" si="154"/>
        <v>2014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>ROUND(E3161/D3161*100,0)</f>
        <v>0</v>
      </c>
      <c r="O3161">
        <f>IFERROR(ROUND(E3161/L3161,2),0)</f>
        <v>22.75</v>
      </c>
      <c r="P3161" s="12" t="s">
        <v>8277</v>
      </c>
      <c r="Q3161" t="s">
        <v>8284</v>
      </c>
      <c r="R3161" s="9">
        <f t="shared" si="152"/>
        <v>42551.884189814817</v>
      </c>
      <c r="S3161" s="9">
        <f t="shared" si="153"/>
        <v>42581.884189814817</v>
      </c>
      <c r="T3161">
        <f t="shared" si="154"/>
        <v>2016</v>
      </c>
    </row>
    <row r="3162" spans="1:20" ht="43.5" x14ac:dyDescent="0.35">
      <c r="A3162">
        <v>2772</v>
      </c>
      <c r="B3162" s="3" t="s">
        <v>2772</v>
      </c>
      <c r="C3162" s="3" t="s">
        <v>6882</v>
      </c>
      <c r="D3162" s="6">
        <v>8000</v>
      </c>
      <c r="E3162" s="8">
        <v>0</v>
      </c>
      <c r="F3162" t="s">
        <v>8220</v>
      </c>
      <c r="G3162" t="s">
        <v>8223</v>
      </c>
      <c r="H3162" t="s">
        <v>8245</v>
      </c>
      <c r="I3162" s="11">
        <v>1381006294</v>
      </c>
      <c r="J3162">
        <v>1379710294</v>
      </c>
      <c r="K3162" t="b">
        <v>0</v>
      </c>
      <c r="L3162">
        <v>0</v>
      </c>
      <c r="M3162" t="b">
        <v>0</v>
      </c>
      <c r="N3162">
        <f>ROUND(E3162/D3162*100,0)</f>
        <v>0</v>
      </c>
      <c r="O3162">
        <f>IFERROR(ROUND(E3162/L3162,2),0)</f>
        <v>0</v>
      </c>
      <c r="P3162" s="12" t="s">
        <v>8280</v>
      </c>
      <c r="Q3162" t="s">
        <v>8321</v>
      </c>
      <c r="R3162" s="9">
        <f t="shared" si="152"/>
        <v>41537.869143518517</v>
      </c>
      <c r="S3162" s="9">
        <f t="shared" si="153"/>
        <v>41552.869143518517</v>
      </c>
      <c r="T3162">
        <f t="shared" si="154"/>
        <v>2013</v>
      </c>
    </row>
    <row r="3163" spans="1:20" ht="58" x14ac:dyDescent="0.35">
      <c r="A3163">
        <v>2846</v>
      </c>
      <c r="B3163" s="3" t="s">
        <v>2846</v>
      </c>
      <c r="C3163" s="3" t="s">
        <v>6956</v>
      </c>
      <c r="D3163" s="6">
        <v>8000</v>
      </c>
      <c r="E3163" s="8">
        <v>0</v>
      </c>
      <c r="F3163" t="s">
        <v>8220</v>
      </c>
      <c r="G3163" t="s">
        <v>8223</v>
      </c>
      <c r="H3163" t="s">
        <v>8245</v>
      </c>
      <c r="I3163" s="11">
        <v>1432917394</v>
      </c>
      <c r="J3163">
        <v>1429029394</v>
      </c>
      <c r="K3163" t="b">
        <v>0</v>
      </c>
      <c r="L3163">
        <v>0</v>
      </c>
      <c r="M3163" t="b">
        <v>0</v>
      </c>
      <c r="N3163">
        <f>ROUND(E3163/D3163*100,0)</f>
        <v>0</v>
      </c>
      <c r="O3163">
        <f>IFERROR(ROUND(E3163/L3163,2),0)</f>
        <v>0</v>
      </c>
      <c r="P3163" s="12" t="s">
        <v>8266</v>
      </c>
      <c r="Q3163" t="s">
        <v>8268</v>
      </c>
      <c r="R3163" s="9">
        <f t="shared" si="152"/>
        <v>42108.692060185189</v>
      </c>
      <c r="S3163" s="9">
        <f t="shared" si="153"/>
        <v>42153.692060185189</v>
      </c>
      <c r="T3163">
        <f t="shared" si="154"/>
        <v>2015</v>
      </c>
    </row>
    <row r="3164" spans="1:20" ht="43.5" x14ac:dyDescent="0.35">
      <c r="A3164">
        <v>3804</v>
      </c>
      <c r="B3164" s="3" t="s">
        <v>3801</v>
      </c>
      <c r="C3164" s="3" t="s">
        <v>7914</v>
      </c>
      <c r="D3164" s="6">
        <v>8000</v>
      </c>
      <c r="E3164" s="8">
        <v>0</v>
      </c>
      <c r="F3164" t="s">
        <v>8220</v>
      </c>
      <c r="G3164" t="s">
        <v>8223</v>
      </c>
      <c r="H3164" t="s">
        <v>8245</v>
      </c>
      <c r="I3164" s="11">
        <v>1469948400</v>
      </c>
      <c r="J3164">
        <v>1465172024</v>
      </c>
      <c r="K3164" t="b">
        <v>0</v>
      </c>
      <c r="L3164">
        <v>0</v>
      </c>
      <c r="M3164" t="b">
        <v>0</v>
      </c>
      <c r="N3164">
        <f>ROUND(E3164/D3164*100,0)</f>
        <v>0</v>
      </c>
      <c r="O3164">
        <f>IFERROR(ROUND(E3164/L3164,2),0)</f>
        <v>0</v>
      </c>
      <c r="P3164" s="12" t="s">
        <v>8266</v>
      </c>
      <c r="Q3164" t="s">
        <v>8269</v>
      </c>
      <c r="R3164" s="9">
        <f t="shared" si="152"/>
        <v>42527.00953703704</v>
      </c>
      <c r="S3164" s="9">
        <f t="shared" si="153"/>
        <v>42582.291666666672</v>
      </c>
      <c r="T3164">
        <f t="shared" si="154"/>
        <v>2016</v>
      </c>
    </row>
    <row r="3165" spans="1:20" ht="43.5" x14ac:dyDescent="0.35">
      <c r="A3165">
        <v>3931</v>
      </c>
      <c r="B3165" s="3" t="s">
        <v>3928</v>
      </c>
      <c r="C3165" s="3" t="s">
        <v>8039</v>
      </c>
      <c r="D3165" s="6">
        <v>8000</v>
      </c>
      <c r="E3165" s="8">
        <v>0</v>
      </c>
      <c r="F3165" t="s">
        <v>8220</v>
      </c>
      <c r="G3165" t="s">
        <v>8223</v>
      </c>
      <c r="H3165" t="s">
        <v>8245</v>
      </c>
      <c r="I3165" s="11">
        <v>1441510707</v>
      </c>
      <c r="J3165">
        <v>1439350707</v>
      </c>
      <c r="K3165" t="b">
        <v>0</v>
      </c>
      <c r="L3165">
        <v>0</v>
      </c>
      <c r="M3165" t="b">
        <v>0</v>
      </c>
      <c r="N3165">
        <f>ROUND(E3165/D3165*100,0)</f>
        <v>0</v>
      </c>
      <c r="O3165">
        <f>IFERROR(ROUND(E3165/L3165,2),0)</f>
        <v>0</v>
      </c>
      <c r="P3165" s="12" t="s">
        <v>8266</v>
      </c>
      <c r="Q3165" t="s">
        <v>8268</v>
      </c>
      <c r="R3165" s="9">
        <f t="shared" si="152"/>
        <v>42228.151701388888</v>
      </c>
      <c r="S3165" s="9">
        <f t="shared" si="153"/>
        <v>42253.151701388888</v>
      </c>
      <c r="T3165">
        <f t="shared" si="154"/>
        <v>2015</v>
      </c>
    </row>
    <row r="3166" spans="1:20" ht="43.5" x14ac:dyDescent="0.35">
      <c r="A3166">
        <v>627</v>
      </c>
      <c r="B3166" s="3" t="s">
        <v>628</v>
      </c>
      <c r="C3166" s="3" t="s">
        <v>4737</v>
      </c>
      <c r="D3166" s="6">
        <v>450000</v>
      </c>
      <c r="E3166" s="8">
        <v>90</v>
      </c>
      <c r="F3166" t="s">
        <v>8219</v>
      </c>
      <c r="G3166" t="s">
        <v>8234</v>
      </c>
      <c r="H3166" t="s">
        <v>8254</v>
      </c>
      <c r="I3166" s="11">
        <v>1457996400</v>
      </c>
      <c r="J3166">
        <v>1452842511</v>
      </c>
      <c r="K3166" t="b">
        <v>0</v>
      </c>
      <c r="L3166">
        <v>1</v>
      </c>
      <c r="M3166" t="b">
        <v>0</v>
      </c>
      <c r="N3166">
        <f>ROUND(E3166/D3166*100,0)</f>
        <v>0</v>
      </c>
      <c r="O3166">
        <f>IFERROR(ROUND(E3166/L3166,2),0)</f>
        <v>90</v>
      </c>
      <c r="P3166" s="12" t="s">
        <v>8277</v>
      </c>
      <c r="Q3166" t="s">
        <v>8307</v>
      </c>
      <c r="R3166" s="9">
        <f t="shared" si="152"/>
        <v>42384.306840277779</v>
      </c>
      <c r="S3166" s="9">
        <f t="shared" si="153"/>
        <v>42443.958333333328</v>
      </c>
      <c r="T3166">
        <f t="shared" si="154"/>
        <v>2016</v>
      </c>
    </row>
    <row r="3167" spans="1:20" ht="29" x14ac:dyDescent="0.35">
      <c r="A3167">
        <v>3746</v>
      </c>
      <c r="B3167" s="3" t="s">
        <v>3743</v>
      </c>
      <c r="C3167" s="3" t="s">
        <v>7856</v>
      </c>
      <c r="D3167" s="6">
        <v>8500</v>
      </c>
      <c r="E3167" s="8">
        <v>202</v>
      </c>
      <c r="F3167" t="s">
        <v>8220</v>
      </c>
      <c r="G3167" t="s">
        <v>8223</v>
      </c>
      <c r="H3167" t="s">
        <v>8245</v>
      </c>
      <c r="I3167" s="11">
        <v>1475918439</v>
      </c>
      <c r="J3167">
        <v>1473326439</v>
      </c>
      <c r="K3167" t="b">
        <v>0</v>
      </c>
      <c r="L3167">
        <v>1</v>
      </c>
      <c r="M3167" t="b">
        <v>0</v>
      </c>
      <c r="N3167">
        <f>ROUND(E3167/D3167*100,0)</f>
        <v>2</v>
      </c>
      <c r="O3167">
        <f>IFERROR(ROUND(E3167/L3167,2),0)</f>
        <v>202</v>
      </c>
      <c r="P3167" s="12" t="s">
        <v>8266</v>
      </c>
      <c r="Q3167" t="s">
        <v>8268</v>
      </c>
      <c r="R3167" s="9">
        <f t="shared" si="152"/>
        <v>42621.389340277776</v>
      </c>
      <c r="S3167" s="9">
        <f t="shared" si="153"/>
        <v>42651.389340277776</v>
      </c>
      <c r="T3167">
        <f t="shared" si="154"/>
        <v>2016</v>
      </c>
    </row>
    <row r="3168" spans="1:20" ht="29" x14ac:dyDescent="0.35">
      <c r="A3168">
        <v>460</v>
      </c>
      <c r="B3168" s="3" t="s">
        <v>461</v>
      </c>
      <c r="C3168" s="3" t="s">
        <v>4570</v>
      </c>
      <c r="D3168" s="6">
        <v>8500</v>
      </c>
      <c r="E3168" s="8">
        <v>25</v>
      </c>
      <c r="F3168" t="s">
        <v>8220</v>
      </c>
      <c r="G3168" t="s">
        <v>8223</v>
      </c>
      <c r="H3168" t="s">
        <v>8245</v>
      </c>
      <c r="I3168" s="11">
        <v>1401595200</v>
      </c>
      <c r="J3168">
        <v>1398862875</v>
      </c>
      <c r="K3168" t="b">
        <v>0</v>
      </c>
      <c r="L3168">
        <v>2</v>
      </c>
      <c r="M3168" t="b">
        <v>0</v>
      </c>
      <c r="N3168">
        <f>ROUND(E3168/D3168*100,0)</f>
        <v>0</v>
      </c>
      <c r="O3168">
        <f>IFERROR(ROUND(E3168/L3168,2),0)</f>
        <v>12.5</v>
      </c>
      <c r="P3168" s="12" t="s">
        <v>8290</v>
      </c>
      <c r="Q3168" t="s">
        <v>8304</v>
      </c>
      <c r="R3168" s="9">
        <f t="shared" si="152"/>
        <v>41759.542534722219</v>
      </c>
      <c r="S3168" s="9">
        <f t="shared" si="153"/>
        <v>41791.166666666664</v>
      </c>
      <c r="T3168">
        <f t="shared" si="154"/>
        <v>2014</v>
      </c>
    </row>
    <row r="3169" spans="1:20" ht="43.5" x14ac:dyDescent="0.35">
      <c r="A3169">
        <v>1813</v>
      </c>
      <c r="B3169" s="3" t="s">
        <v>1814</v>
      </c>
      <c r="C3169" s="3" t="s">
        <v>5923</v>
      </c>
      <c r="D3169" s="6">
        <v>8750</v>
      </c>
      <c r="E3169" s="8">
        <v>0</v>
      </c>
      <c r="F3169" t="s">
        <v>8220</v>
      </c>
      <c r="G3169" t="s">
        <v>8224</v>
      </c>
      <c r="H3169" t="s">
        <v>8246</v>
      </c>
      <c r="I3169" s="11">
        <v>1407532812</v>
      </c>
      <c r="J3169">
        <v>1404940812</v>
      </c>
      <c r="K3169" t="b">
        <v>0</v>
      </c>
      <c r="L3169">
        <v>0</v>
      </c>
      <c r="M3169" t="b">
        <v>0</v>
      </c>
      <c r="N3169">
        <f>ROUND(E3169/D3169*100,0)</f>
        <v>0</v>
      </c>
      <c r="O3169">
        <f>IFERROR(ROUND(E3169/L3169,2),0)</f>
        <v>0</v>
      </c>
      <c r="P3169" s="12" t="s">
        <v>8282</v>
      </c>
      <c r="Q3169" t="s">
        <v>8283</v>
      </c>
      <c r="R3169" s="9">
        <f t="shared" si="152"/>
        <v>41829.889027777775</v>
      </c>
      <c r="S3169" s="9">
        <f t="shared" si="153"/>
        <v>41859.889027777775</v>
      </c>
      <c r="T3169">
        <f t="shared" si="154"/>
        <v>2014</v>
      </c>
    </row>
    <row r="3170" spans="1:20" ht="58" x14ac:dyDescent="0.35">
      <c r="A3170">
        <v>869</v>
      </c>
      <c r="B3170" s="3" t="s">
        <v>870</v>
      </c>
      <c r="C3170" s="3" t="s">
        <v>4979</v>
      </c>
      <c r="D3170" s="6">
        <v>8800</v>
      </c>
      <c r="E3170" s="8">
        <v>1040</v>
      </c>
      <c r="F3170" t="s">
        <v>8220</v>
      </c>
      <c r="G3170" t="s">
        <v>8223</v>
      </c>
      <c r="H3170" t="s">
        <v>8245</v>
      </c>
      <c r="I3170" s="11">
        <v>1365448657</v>
      </c>
      <c r="J3170">
        <v>1362860257</v>
      </c>
      <c r="K3170" t="b">
        <v>0</v>
      </c>
      <c r="L3170">
        <v>3</v>
      </c>
      <c r="M3170" t="b">
        <v>0</v>
      </c>
      <c r="N3170">
        <f>ROUND(E3170/D3170*100,0)</f>
        <v>12</v>
      </c>
      <c r="O3170">
        <f>IFERROR(ROUND(E3170/L3170,2),0)</f>
        <v>346.67</v>
      </c>
      <c r="P3170" s="12" t="s">
        <v>8293</v>
      </c>
      <c r="Q3170" t="s">
        <v>8315</v>
      </c>
      <c r="R3170" s="9">
        <f t="shared" si="152"/>
        <v>41342.845567129632</v>
      </c>
      <c r="S3170" s="9">
        <f t="shared" si="153"/>
        <v>41372.803900462961</v>
      </c>
      <c r="T3170">
        <f t="shared" si="154"/>
        <v>2013</v>
      </c>
    </row>
    <row r="3171" spans="1:20" ht="43.5" x14ac:dyDescent="0.35">
      <c r="A3171">
        <v>4054</v>
      </c>
      <c r="B3171" s="3" t="s">
        <v>4050</v>
      </c>
      <c r="C3171" s="3" t="s">
        <v>8158</v>
      </c>
      <c r="D3171" s="6">
        <v>8880</v>
      </c>
      <c r="E3171" s="8">
        <v>0</v>
      </c>
      <c r="F3171" t="s">
        <v>8220</v>
      </c>
      <c r="G3171" t="s">
        <v>8223</v>
      </c>
      <c r="H3171" t="s">
        <v>8245</v>
      </c>
      <c r="I3171" s="11">
        <v>1475294400</v>
      </c>
      <c r="J3171">
        <v>1472674285</v>
      </c>
      <c r="K3171" t="b">
        <v>0</v>
      </c>
      <c r="L3171">
        <v>0</v>
      </c>
      <c r="M3171" t="b">
        <v>0</v>
      </c>
      <c r="N3171">
        <f>ROUND(E3171/D3171*100,0)</f>
        <v>0</v>
      </c>
      <c r="O3171">
        <f>IFERROR(ROUND(E3171/L3171,2),0)</f>
        <v>0</v>
      </c>
      <c r="P3171" s="12" t="s">
        <v>8266</v>
      </c>
      <c r="Q3171" t="s">
        <v>8268</v>
      </c>
      <c r="R3171" s="9">
        <f t="shared" si="152"/>
        <v>42613.841261574074</v>
      </c>
      <c r="S3171" s="9">
        <f t="shared" si="153"/>
        <v>42644.166666666672</v>
      </c>
      <c r="T3171">
        <f t="shared" si="154"/>
        <v>2016</v>
      </c>
    </row>
    <row r="3172" spans="1:20" ht="58" x14ac:dyDescent="0.35">
      <c r="A3172">
        <v>456</v>
      </c>
      <c r="B3172" s="3" t="s">
        <v>457</v>
      </c>
      <c r="C3172" s="3" t="s">
        <v>4566</v>
      </c>
      <c r="D3172" s="6">
        <v>8888</v>
      </c>
      <c r="E3172" s="8">
        <v>61</v>
      </c>
      <c r="F3172" t="s">
        <v>8220</v>
      </c>
      <c r="G3172" t="s">
        <v>8223</v>
      </c>
      <c r="H3172" t="s">
        <v>8245</v>
      </c>
      <c r="I3172" s="11">
        <v>1382414340</v>
      </c>
      <c r="J3172">
        <v>1380559201</v>
      </c>
      <c r="K3172" t="b">
        <v>0</v>
      </c>
      <c r="L3172">
        <v>3</v>
      </c>
      <c r="M3172" t="b">
        <v>0</v>
      </c>
      <c r="N3172">
        <f>ROUND(E3172/D3172*100,0)</f>
        <v>1</v>
      </c>
      <c r="O3172">
        <f>IFERROR(ROUND(E3172/L3172,2),0)</f>
        <v>20.329999999999998</v>
      </c>
      <c r="P3172" s="12" t="s">
        <v>8290</v>
      </c>
      <c r="Q3172" t="s">
        <v>8304</v>
      </c>
      <c r="R3172" s="9">
        <f t="shared" si="152"/>
        <v>41547.694456018515</v>
      </c>
      <c r="S3172" s="9">
        <f t="shared" si="153"/>
        <v>41569.165972222225</v>
      </c>
      <c r="T3172">
        <f t="shared" si="154"/>
        <v>2013</v>
      </c>
    </row>
    <row r="3173" spans="1:20" ht="43.5" x14ac:dyDescent="0.3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 s="11">
        <v>1491769769</v>
      </c>
      <c r="J3173">
        <v>1489181369</v>
      </c>
      <c r="K3173" t="b">
        <v>0</v>
      </c>
      <c r="L3173">
        <v>4</v>
      </c>
      <c r="M3173" t="b">
        <v>0</v>
      </c>
      <c r="N3173">
        <f>ROUND(E3173/D3173*100,0)</f>
        <v>3</v>
      </c>
      <c r="O3173">
        <f>IFERROR(ROUND(E3173/L3173,2),0)</f>
        <v>21.25</v>
      </c>
      <c r="P3173" s="12" t="s">
        <v>8288</v>
      </c>
      <c r="Q3173" t="s">
        <v>8289</v>
      </c>
      <c r="R3173" s="9">
        <f t="shared" si="152"/>
        <v>42804.895474537043</v>
      </c>
      <c r="S3173" s="9">
        <f t="shared" si="153"/>
        <v>42834.853807870371</v>
      </c>
      <c r="T3173">
        <f t="shared" si="154"/>
        <v>2017</v>
      </c>
    </row>
    <row r="3174" spans="1:20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1">
        <v>1394815751</v>
      </c>
      <c r="J3174">
        <v>1389635351</v>
      </c>
      <c r="K3174" t="b">
        <v>0</v>
      </c>
      <c r="L3174">
        <v>2</v>
      </c>
      <c r="M3174" t="b">
        <v>0</v>
      </c>
      <c r="N3174">
        <f>ROUND(E3174/D3174*100,0)</f>
        <v>1</v>
      </c>
      <c r="O3174">
        <f>IFERROR(ROUND(E3174/L3174,2),0)</f>
        <v>42.5</v>
      </c>
      <c r="P3174" s="12" t="s">
        <v>8280</v>
      </c>
      <c r="Q3174" t="s">
        <v>8314</v>
      </c>
      <c r="R3174" s="9">
        <f t="shared" si="152"/>
        <v>41652.742488425924</v>
      </c>
      <c r="S3174" s="9">
        <f t="shared" si="153"/>
        <v>41712.700821759259</v>
      </c>
      <c r="T3174">
        <f t="shared" si="154"/>
        <v>2014</v>
      </c>
    </row>
    <row r="3175" spans="1:20" ht="43.5" x14ac:dyDescent="0.35">
      <c r="A3175">
        <v>1449</v>
      </c>
      <c r="B3175" s="3" t="s">
        <v>1450</v>
      </c>
      <c r="C3175" s="3" t="s">
        <v>5559</v>
      </c>
      <c r="D3175" s="6">
        <v>8888</v>
      </c>
      <c r="E3175" s="8">
        <v>0</v>
      </c>
      <c r="F3175" t="s">
        <v>8220</v>
      </c>
      <c r="G3175" t="s">
        <v>8223</v>
      </c>
      <c r="H3175" t="s">
        <v>8245</v>
      </c>
      <c r="I3175" s="11">
        <v>1431286105</v>
      </c>
      <c r="J3175">
        <v>1427138905</v>
      </c>
      <c r="K3175" t="b">
        <v>0</v>
      </c>
      <c r="L3175">
        <v>0</v>
      </c>
      <c r="M3175" t="b">
        <v>0</v>
      </c>
      <c r="N3175">
        <f>ROUND(E3175/D3175*100,0)</f>
        <v>0</v>
      </c>
      <c r="O3175">
        <f>IFERROR(ROUND(E3175/L3175,2),0)</f>
        <v>0</v>
      </c>
      <c r="P3175" s="12" t="s">
        <v>8280</v>
      </c>
      <c r="Q3175" t="s">
        <v>8313</v>
      </c>
      <c r="R3175" s="9">
        <f t="shared" si="152"/>
        <v>42086.811400462961</v>
      </c>
      <c r="S3175" s="9">
        <f t="shared" si="153"/>
        <v>42134.811400462961</v>
      </c>
      <c r="T3175">
        <f t="shared" si="154"/>
        <v>2015</v>
      </c>
    </row>
    <row r="3176" spans="1:20" ht="43.5" x14ac:dyDescent="0.35">
      <c r="A3176">
        <v>940</v>
      </c>
      <c r="B3176" s="3" t="s">
        <v>941</v>
      </c>
      <c r="C3176" s="3" t="s">
        <v>5050</v>
      </c>
      <c r="D3176" s="6">
        <v>9000</v>
      </c>
      <c r="E3176" s="8">
        <v>1544</v>
      </c>
      <c r="F3176" t="s">
        <v>8220</v>
      </c>
      <c r="G3176" t="s">
        <v>8223</v>
      </c>
      <c r="H3176" t="s">
        <v>8245</v>
      </c>
      <c r="I3176" s="11">
        <v>1439251926</v>
      </c>
      <c r="J3176">
        <v>1435363926</v>
      </c>
      <c r="K3176" t="b">
        <v>0</v>
      </c>
      <c r="L3176">
        <v>14</v>
      </c>
      <c r="M3176" t="b">
        <v>0</v>
      </c>
      <c r="N3176">
        <f>ROUND(E3176/D3176*100,0)</f>
        <v>17</v>
      </c>
      <c r="O3176">
        <f>IFERROR(ROUND(E3176/L3176,2),0)</f>
        <v>110.29</v>
      </c>
      <c r="P3176" s="12" t="s">
        <v>8277</v>
      </c>
      <c r="Q3176" t="s">
        <v>8279</v>
      </c>
      <c r="R3176" s="9">
        <f t="shared" si="152"/>
        <v>42182.008402777778</v>
      </c>
      <c r="S3176" s="9">
        <f t="shared" si="153"/>
        <v>42227.008402777778</v>
      </c>
      <c r="T3176">
        <f t="shared" si="154"/>
        <v>2015</v>
      </c>
    </row>
    <row r="3177" spans="1:20" ht="43.5" x14ac:dyDescent="0.35">
      <c r="A3177">
        <v>1794</v>
      </c>
      <c r="B3177" s="3" t="s">
        <v>1795</v>
      </c>
      <c r="C3177" s="3" t="s">
        <v>5904</v>
      </c>
      <c r="D3177" s="6">
        <v>9000</v>
      </c>
      <c r="E3177" s="8">
        <v>997</v>
      </c>
      <c r="F3177" t="s">
        <v>8220</v>
      </c>
      <c r="G3177" t="s">
        <v>8223</v>
      </c>
      <c r="H3177" t="s">
        <v>8245</v>
      </c>
      <c r="I3177" s="11">
        <v>1423660422</v>
      </c>
      <c r="J3177">
        <v>1420636422</v>
      </c>
      <c r="K3177" t="b">
        <v>1</v>
      </c>
      <c r="L3177">
        <v>18</v>
      </c>
      <c r="M3177" t="b">
        <v>0</v>
      </c>
      <c r="N3177">
        <f>ROUND(E3177/D3177*100,0)</f>
        <v>11</v>
      </c>
      <c r="O3177">
        <f>IFERROR(ROUND(E3177/L3177,2),0)</f>
        <v>55.39</v>
      </c>
      <c r="P3177" s="12" t="s">
        <v>8282</v>
      </c>
      <c r="Q3177" t="s">
        <v>8283</v>
      </c>
      <c r="R3177" s="9">
        <f t="shared" si="152"/>
        <v>42011.551180555558</v>
      </c>
      <c r="S3177" s="9">
        <f t="shared" si="153"/>
        <v>42046.551180555558</v>
      </c>
      <c r="T3177">
        <f t="shared" si="154"/>
        <v>2015</v>
      </c>
    </row>
    <row r="3178" spans="1:20" ht="43.5" x14ac:dyDescent="0.35">
      <c r="A3178">
        <v>588</v>
      </c>
      <c r="B3178" s="3" t="s">
        <v>589</v>
      </c>
      <c r="C3178" s="3" t="s">
        <v>4698</v>
      </c>
      <c r="D3178" s="6">
        <v>9000</v>
      </c>
      <c r="E3178" s="8">
        <v>301</v>
      </c>
      <c r="F3178" t="s">
        <v>8220</v>
      </c>
      <c r="G3178" t="s">
        <v>8236</v>
      </c>
      <c r="H3178" t="s">
        <v>8248</v>
      </c>
      <c r="I3178" s="11">
        <v>1479410886</v>
      </c>
      <c r="J3178">
        <v>1474223286</v>
      </c>
      <c r="K3178" t="b">
        <v>0</v>
      </c>
      <c r="L3178">
        <v>2</v>
      </c>
      <c r="M3178" t="b">
        <v>0</v>
      </c>
      <c r="N3178">
        <f>ROUND(E3178/D3178*100,0)</f>
        <v>3</v>
      </c>
      <c r="O3178">
        <f>IFERROR(ROUND(E3178/L3178,2),0)</f>
        <v>150.5</v>
      </c>
      <c r="P3178" s="12" t="s">
        <v>8277</v>
      </c>
      <c r="Q3178" t="s">
        <v>8307</v>
      </c>
      <c r="R3178" s="9">
        <f t="shared" si="152"/>
        <v>42631.769513888896</v>
      </c>
      <c r="S3178" s="9">
        <f t="shared" si="153"/>
        <v>42691.811180555553</v>
      </c>
      <c r="T3178">
        <f t="shared" si="154"/>
        <v>2016</v>
      </c>
    </row>
    <row r="3179" spans="1:20" ht="43.5" x14ac:dyDescent="0.35">
      <c r="A3179">
        <v>583</v>
      </c>
      <c r="B3179" s="3" t="s">
        <v>584</v>
      </c>
      <c r="C3179" s="3" t="s">
        <v>4693</v>
      </c>
      <c r="D3179" s="6">
        <v>9000</v>
      </c>
      <c r="E3179" s="8">
        <v>1</v>
      </c>
      <c r="F3179" t="s">
        <v>8220</v>
      </c>
      <c r="G3179" t="s">
        <v>8223</v>
      </c>
      <c r="H3179" t="s">
        <v>8245</v>
      </c>
      <c r="I3179" s="11">
        <v>1426800687</v>
      </c>
      <c r="J3179">
        <v>1424212287</v>
      </c>
      <c r="K3179" t="b">
        <v>0</v>
      </c>
      <c r="L3179">
        <v>1</v>
      </c>
      <c r="M3179" t="b">
        <v>0</v>
      </c>
      <c r="N3179">
        <f>ROUND(E3179/D3179*100,0)</f>
        <v>0</v>
      </c>
      <c r="O3179">
        <f>IFERROR(ROUND(E3179/L3179,2),0)</f>
        <v>1</v>
      </c>
      <c r="P3179" s="12" t="s">
        <v>8277</v>
      </c>
      <c r="Q3179" t="s">
        <v>8307</v>
      </c>
      <c r="R3179" s="9">
        <f t="shared" si="152"/>
        <v>42052.93850694444</v>
      </c>
      <c r="S3179" s="9">
        <f t="shared" si="153"/>
        <v>42082.896840277783</v>
      </c>
      <c r="T3179">
        <f t="shared" si="154"/>
        <v>2015</v>
      </c>
    </row>
    <row r="3180" spans="1:20" ht="43.5" x14ac:dyDescent="0.35">
      <c r="A3180">
        <v>585</v>
      </c>
      <c r="B3180" s="3" t="s">
        <v>586</v>
      </c>
      <c r="C3180" s="3" t="s">
        <v>4695</v>
      </c>
      <c r="D3180" s="6">
        <v>9000</v>
      </c>
      <c r="E3180" s="8">
        <v>0</v>
      </c>
      <c r="F3180" t="s">
        <v>8220</v>
      </c>
      <c r="G3180" t="s">
        <v>8224</v>
      </c>
      <c r="H3180" t="s">
        <v>8246</v>
      </c>
      <c r="I3180" s="11">
        <v>1448928000</v>
      </c>
      <c r="J3180">
        <v>1444123377</v>
      </c>
      <c r="K3180" t="b">
        <v>0</v>
      </c>
      <c r="L3180">
        <v>0</v>
      </c>
      <c r="M3180" t="b">
        <v>0</v>
      </c>
      <c r="N3180">
        <f>ROUND(E3180/D3180*100,0)</f>
        <v>0</v>
      </c>
      <c r="O3180">
        <f>IFERROR(ROUND(E3180/L3180,2),0)</f>
        <v>0</v>
      </c>
      <c r="P3180" s="12" t="s">
        <v>8277</v>
      </c>
      <c r="Q3180" t="s">
        <v>8307</v>
      </c>
      <c r="R3180" s="9">
        <f t="shared" si="152"/>
        <v>42283.3909375</v>
      </c>
      <c r="S3180" s="9">
        <f t="shared" si="153"/>
        <v>42339</v>
      </c>
      <c r="T3180">
        <f t="shared" si="154"/>
        <v>2015</v>
      </c>
    </row>
    <row r="3181" spans="1:20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>ROUND(E3181/D3181*100,0)</f>
        <v>0</v>
      </c>
      <c r="O3181">
        <f>IFERROR(ROUND(E3181/L3181,2),0)</f>
        <v>20.5</v>
      </c>
      <c r="P3181" s="12" t="s">
        <v>8277</v>
      </c>
      <c r="Q3181" t="s">
        <v>8307</v>
      </c>
      <c r="R3181" s="9">
        <f t="shared" si="152"/>
        <v>41961.18913194444</v>
      </c>
      <c r="S3181" s="9">
        <f t="shared" si="153"/>
        <v>41991.18913194444</v>
      </c>
      <c r="T3181">
        <f t="shared" si="154"/>
        <v>2014</v>
      </c>
    </row>
    <row r="3182" spans="1:20" ht="29" x14ac:dyDescent="0.35">
      <c r="A3182">
        <v>1172</v>
      </c>
      <c r="B3182" s="3" t="s">
        <v>1173</v>
      </c>
      <c r="C3182" s="3" t="s">
        <v>5282</v>
      </c>
      <c r="D3182" s="6">
        <v>9000</v>
      </c>
      <c r="E3182" s="8">
        <v>0</v>
      </c>
      <c r="F3182" t="s">
        <v>8220</v>
      </c>
      <c r="G3182" t="s">
        <v>8223</v>
      </c>
      <c r="H3182" t="s">
        <v>8245</v>
      </c>
      <c r="I3182" s="11">
        <v>1408551752</v>
      </c>
      <c r="J3182">
        <v>1405959752</v>
      </c>
      <c r="K3182" t="b">
        <v>0</v>
      </c>
      <c r="L3182">
        <v>0</v>
      </c>
      <c r="M3182" t="b">
        <v>0</v>
      </c>
      <c r="N3182">
        <f>ROUND(E3182/D3182*100,0)</f>
        <v>0</v>
      </c>
      <c r="O3182">
        <f>IFERROR(ROUND(E3182/L3182,2),0)</f>
        <v>0</v>
      </c>
      <c r="P3182" s="12" t="s">
        <v>8288</v>
      </c>
      <c r="Q3182" t="s">
        <v>8310</v>
      </c>
      <c r="R3182" s="9">
        <f t="shared" si="152"/>
        <v>41841.682314814818</v>
      </c>
      <c r="S3182" s="9">
        <f t="shared" si="153"/>
        <v>41871.682314814818</v>
      </c>
      <c r="T3182">
        <f t="shared" si="154"/>
        <v>2014</v>
      </c>
    </row>
    <row r="3183" spans="1:20" ht="58" x14ac:dyDescent="0.3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 s="11">
        <v>1437657935</v>
      </c>
      <c r="J3183">
        <v>1434201935</v>
      </c>
      <c r="K3183" t="b">
        <v>0</v>
      </c>
      <c r="L3183">
        <v>4</v>
      </c>
      <c r="M3183" t="b">
        <v>0</v>
      </c>
      <c r="N3183">
        <f>ROUND(E3183/D3183*100,0)</f>
        <v>0</v>
      </c>
      <c r="O3183">
        <f>IFERROR(ROUND(E3183/L3183,2),0)</f>
        <v>20.25</v>
      </c>
      <c r="P3183" s="12" t="s">
        <v>8290</v>
      </c>
      <c r="Q3183" t="s">
        <v>8302</v>
      </c>
      <c r="R3183" s="9">
        <f t="shared" si="152"/>
        <v>42168.559432870374</v>
      </c>
      <c r="S3183" s="9">
        <f t="shared" si="153"/>
        <v>42208.559432870374</v>
      </c>
      <c r="T3183">
        <f t="shared" si="154"/>
        <v>2015</v>
      </c>
    </row>
    <row r="3184" spans="1:20" ht="43.5" x14ac:dyDescent="0.35">
      <c r="A3184">
        <v>3082</v>
      </c>
      <c r="B3184" s="3" t="s">
        <v>3082</v>
      </c>
      <c r="C3184" s="3" t="s">
        <v>7192</v>
      </c>
      <c r="D3184" s="6">
        <v>9000</v>
      </c>
      <c r="E3184" s="8">
        <v>0</v>
      </c>
      <c r="F3184" t="s">
        <v>8220</v>
      </c>
      <c r="G3184" t="s">
        <v>8223</v>
      </c>
      <c r="H3184" t="s">
        <v>8245</v>
      </c>
      <c r="I3184" s="11">
        <v>1447628946</v>
      </c>
      <c r="J3184">
        <v>1445033346</v>
      </c>
      <c r="K3184" t="b">
        <v>0</v>
      </c>
      <c r="L3184">
        <v>0</v>
      </c>
      <c r="M3184" t="b">
        <v>0</v>
      </c>
      <c r="N3184">
        <f>ROUND(E3184/D3184*100,0)</f>
        <v>0</v>
      </c>
      <c r="O3184">
        <f>IFERROR(ROUND(E3184/L3184,2),0)</f>
        <v>0</v>
      </c>
      <c r="P3184" s="12" t="s">
        <v>8266</v>
      </c>
      <c r="Q3184" t="s">
        <v>8267</v>
      </c>
      <c r="R3184" s="9">
        <f t="shared" si="152"/>
        <v>42293.922986111109</v>
      </c>
      <c r="S3184" s="9">
        <f t="shared" si="153"/>
        <v>42323.96465277778</v>
      </c>
      <c r="T3184">
        <f t="shared" si="154"/>
        <v>2015</v>
      </c>
    </row>
    <row r="3185" spans="1:20" ht="43.5" x14ac:dyDescent="0.35">
      <c r="A3185">
        <v>4014</v>
      </c>
      <c r="B3185" s="3" t="s">
        <v>4010</v>
      </c>
      <c r="C3185" s="3" t="s">
        <v>8119</v>
      </c>
      <c r="D3185" s="6">
        <v>9000</v>
      </c>
      <c r="E3185" s="8">
        <v>0</v>
      </c>
      <c r="F3185" t="s">
        <v>8220</v>
      </c>
      <c r="G3185" t="s">
        <v>8223</v>
      </c>
      <c r="H3185" t="s">
        <v>8245</v>
      </c>
      <c r="I3185" s="11">
        <v>1457157269</v>
      </c>
      <c r="J3185">
        <v>1455861269</v>
      </c>
      <c r="K3185" t="b">
        <v>0</v>
      </c>
      <c r="L3185">
        <v>0</v>
      </c>
      <c r="M3185" t="b">
        <v>0</v>
      </c>
      <c r="N3185">
        <f>ROUND(E3185/D3185*100,0)</f>
        <v>0</v>
      </c>
      <c r="O3185">
        <f>IFERROR(ROUND(E3185/L3185,2),0)</f>
        <v>0</v>
      </c>
      <c r="P3185" s="12" t="s">
        <v>8266</v>
      </c>
      <c r="Q3185" t="s">
        <v>8268</v>
      </c>
      <c r="R3185" s="9">
        <f t="shared" si="152"/>
        <v>42419.246168981481</v>
      </c>
      <c r="S3185" s="9">
        <f t="shared" si="153"/>
        <v>42434.246168981481</v>
      </c>
      <c r="T3185">
        <f t="shared" si="154"/>
        <v>2016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>ROUND(E3186/D3186*100,0)</f>
        <v>8</v>
      </c>
      <c r="O3186">
        <f>IFERROR(ROUND(E3186/L3186,2),0)</f>
        <v>11.43</v>
      </c>
      <c r="P3186" s="12" t="s">
        <v>8288</v>
      </c>
      <c r="Q3186" t="s">
        <v>8289</v>
      </c>
      <c r="R3186" s="9">
        <f t="shared" si="152"/>
        <v>42794.022349537037</v>
      </c>
      <c r="S3186" s="9">
        <f t="shared" si="153"/>
        <v>42823.980682870373</v>
      </c>
      <c r="T3186">
        <f t="shared" si="154"/>
        <v>2017</v>
      </c>
    </row>
    <row r="3187" spans="1:20" ht="29" x14ac:dyDescent="0.35">
      <c r="A3187">
        <v>2599</v>
      </c>
      <c r="B3187" s="3" t="s">
        <v>2599</v>
      </c>
      <c r="C3187" s="3" t="s">
        <v>6709</v>
      </c>
      <c r="D3187" s="6">
        <v>9041</v>
      </c>
      <c r="E3187" s="8">
        <v>90</v>
      </c>
      <c r="F3187" t="s">
        <v>8220</v>
      </c>
      <c r="G3187" t="s">
        <v>8223</v>
      </c>
      <c r="H3187" t="s">
        <v>8245</v>
      </c>
      <c r="I3187" s="11">
        <v>1407089147</v>
      </c>
      <c r="J3187">
        <v>1403201147</v>
      </c>
      <c r="K3187" t="b">
        <v>0</v>
      </c>
      <c r="L3187">
        <v>5</v>
      </c>
      <c r="M3187" t="b">
        <v>0</v>
      </c>
      <c r="N3187">
        <f>ROUND(E3187/D3187*100,0)</f>
        <v>1</v>
      </c>
      <c r="O3187">
        <f>IFERROR(ROUND(E3187/L3187,2),0)</f>
        <v>18</v>
      </c>
      <c r="P3187" s="12" t="s">
        <v>8288</v>
      </c>
      <c r="Q3187" t="s">
        <v>8310</v>
      </c>
      <c r="R3187" s="9">
        <f t="shared" si="152"/>
        <v>41809.754016203704</v>
      </c>
      <c r="S3187" s="9">
        <f t="shared" si="153"/>
        <v>41854.754016203704</v>
      </c>
      <c r="T3187">
        <f t="shared" si="154"/>
        <v>2014</v>
      </c>
    </row>
    <row r="3188" spans="1:20" ht="58" x14ac:dyDescent="0.3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 s="11">
        <v>1434738483</v>
      </c>
      <c r="J3188">
        <v>1432146483</v>
      </c>
      <c r="K3188" t="b">
        <v>0</v>
      </c>
      <c r="L3188">
        <v>4</v>
      </c>
      <c r="M3188" t="b">
        <v>0</v>
      </c>
      <c r="N3188">
        <f>ROUND(E3188/D3188*100,0)</f>
        <v>1</v>
      </c>
      <c r="O3188">
        <f>IFERROR(ROUND(E3188/L3188,2),0)</f>
        <v>20</v>
      </c>
      <c r="P3188" s="12" t="s">
        <v>8280</v>
      </c>
      <c r="Q3188" t="s">
        <v>8314</v>
      </c>
      <c r="R3188" s="9">
        <f t="shared" si="152"/>
        <v>42144.769479166673</v>
      </c>
      <c r="S3188" s="9">
        <f t="shared" si="153"/>
        <v>42174.769479166673</v>
      </c>
      <c r="T3188">
        <f t="shared" si="154"/>
        <v>2015</v>
      </c>
    </row>
    <row r="3189" spans="1:20" ht="43.5" x14ac:dyDescent="0.35">
      <c r="A3189">
        <v>1144</v>
      </c>
      <c r="B3189" s="3" t="s">
        <v>1145</v>
      </c>
      <c r="C3189" s="3" t="s">
        <v>5254</v>
      </c>
      <c r="D3189" s="6">
        <v>9300</v>
      </c>
      <c r="E3189" s="8">
        <v>0</v>
      </c>
      <c r="F3189" t="s">
        <v>8220</v>
      </c>
      <c r="G3189" t="s">
        <v>8223</v>
      </c>
      <c r="H3189" t="s">
        <v>8245</v>
      </c>
      <c r="I3189" s="11">
        <v>1430281320</v>
      </c>
      <c r="J3189">
        <v>1427689320</v>
      </c>
      <c r="K3189" t="b">
        <v>0</v>
      </c>
      <c r="L3189">
        <v>0</v>
      </c>
      <c r="M3189" t="b">
        <v>0</v>
      </c>
      <c r="N3189">
        <f>ROUND(E3189/D3189*100,0)</f>
        <v>0</v>
      </c>
      <c r="O3189">
        <f>IFERROR(ROUND(E3189/L3189,2),0)</f>
        <v>0</v>
      </c>
      <c r="P3189" s="12" t="s">
        <v>8288</v>
      </c>
      <c r="Q3189" t="s">
        <v>8310</v>
      </c>
      <c r="R3189" s="9">
        <f t="shared" si="152"/>
        <v>42093.181944444441</v>
      </c>
      <c r="S3189" s="9">
        <f t="shared" si="153"/>
        <v>42123.181944444441</v>
      </c>
      <c r="T3189">
        <f t="shared" si="154"/>
        <v>2015</v>
      </c>
    </row>
    <row r="3190" spans="1:20" ht="29" x14ac:dyDescent="0.35">
      <c r="A3190">
        <v>932</v>
      </c>
      <c r="B3190" s="3" t="s">
        <v>933</v>
      </c>
      <c r="C3190" s="3" t="s">
        <v>5042</v>
      </c>
      <c r="D3190" s="6">
        <v>9500</v>
      </c>
      <c r="E3190" s="8">
        <v>1381</v>
      </c>
      <c r="F3190" t="s">
        <v>8220</v>
      </c>
      <c r="G3190" t="s">
        <v>8223</v>
      </c>
      <c r="H3190" t="s">
        <v>8245</v>
      </c>
      <c r="I3190" s="11">
        <v>1363990545</v>
      </c>
      <c r="J3190">
        <v>1360106145</v>
      </c>
      <c r="K3190" t="b">
        <v>0</v>
      </c>
      <c r="L3190">
        <v>30</v>
      </c>
      <c r="M3190" t="b">
        <v>0</v>
      </c>
      <c r="N3190">
        <f>ROUND(E3190/D3190*100,0)</f>
        <v>15</v>
      </c>
      <c r="O3190">
        <f>IFERROR(ROUND(E3190/L3190,2),0)</f>
        <v>46.03</v>
      </c>
      <c r="P3190" s="12" t="s">
        <v>8293</v>
      </c>
      <c r="Q3190" t="s">
        <v>8315</v>
      </c>
      <c r="R3190" s="9">
        <f t="shared" si="152"/>
        <v>41310.969270833331</v>
      </c>
      <c r="S3190" s="9">
        <f t="shared" si="153"/>
        <v>41355.927604166667</v>
      </c>
      <c r="T3190">
        <f t="shared" si="154"/>
        <v>2013</v>
      </c>
    </row>
    <row r="3191" spans="1:20" ht="43.5" x14ac:dyDescent="0.35">
      <c r="A3191">
        <v>4063</v>
      </c>
      <c r="B3191" s="3" t="s">
        <v>4059</v>
      </c>
      <c r="C3191" s="3" t="s">
        <v>8167</v>
      </c>
      <c r="D3191" s="6">
        <v>9500</v>
      </c>
      <c r="E3191" s="8">
        <v>135</v>
      </c>
      <c r="F3191" t="s">
        <v>8220</v>
      </c>
      <c r="G3191" t="s">
        <v>8224</v>
      </c>
      <c r="H3191" t="s">
        <v>8246</v>
      </c>
      <c r="I3191" s="11">
        <v>1403886084</v>
      </c>
      <c r="J3191">
        <v>1401294084</v>
      </c>
      <c r="K3191" t="b">
        <v>0</v>
      </c>
      <c r="L3191">
        <v>9</v>
      </c>
      <c r="M3191" t="b">
        <v>0</v>
      </c>
      <c r="N3191">
        <f>ROUND(E3191/D3191*100,0)</f>
        <v>1</v>
      </c>
      <c r="O3191">
        <f>IFERROR(ROUND(E3191/L3191,2),0)</f>
        <v>15</v>
      </c>
      <c r="P3191" s="12" t="s">
        <v>8266</v>
      </c>
      <c r="Q3191" t="s">
        <v>8268</v>
      </c>
      <c r="R3191" s="9">
        <f t="shared" si="152"/>
        <v>41787.681527777779</v>
      </c>
      <c r="S3191" s="9">
        <f t="shared" si="153"/>
        <v>41817.681527777779</v>
      </c>
      <c r="T3191">
        <f t="shared" si="154"/>
        <v>2014</v>
      </c>
    </row>
    <row r="3192" spans="1:20" ht="43.5" x14ac:dyDescent="0.35">
      <c r="A3192">
        <v>2853</v>
      </c>
      <c r="B3192" s="3" t="s">
        <v>2853</v>
      </c>
      <c r="C3192" s="3" t="s">
        <v>6963</v>
      </c>
      <c r="D3192" s="6">
        <v>9500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1410669297</v>
      </c>
      <c r="J3192">
        <v>1405485297</v>
      </c>
      <c r="K3192" t="b">
        <v>0</v>
      </c>
      <c r="L3192">
        <v>0</v>
      </c>
      <c r="M3192" t="b">
        <v>0</v>
      </c>
      <c r="N3192">
        <f>ROUND(E3192/D3192*100,0)</f>
        <v>0</v>
      </c>
      <c r="O3192">
        <f>IFERROR(ROUND(E3192/L3192,2),0)</f>
        <v>0</v>
      </c>
      <c r="P3192" s="12" t="s">
        <v>8266</v>
      </c>
      <c r="Q3192" t="s">
        <v>8268</v>
      </c>
      <c r="R3192" s="9">
        <f t="shared" si="152"/>
        <v>41836.190937499996</v>
      </c>
      <c r="S3192" s="9">
        <f t="shared" si="153"/>
        <v>41896.190937499996</v>
      </c>
      <c r="T3192">
        <f t="shared" si="154"/>
        <v>2014</v>
      </c>
    </row>
    <row r="3193" spans="1:20" ht="58" x14ac:dyDescent="0.3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 s="11">
        <v>1457031600</v>
      </c>
      <c r="J3193">
        <v>1455640559</v>
      </c>
      <c r="K3193" t="b">
        <v>0</v>
      </c>
      <c r="L3193">
        <v>3</v>
      </c>
      <c r="M3193" t="b">
        <v>1</v>
      </c>
      <c r="N3193">
        <f>ROUND(E3193/D3193*100,0)</f>
        <v>150</v>
      </c>
      <c r="O3193">
        <f>IFERROR(ROUND(E3193/L3193,2),0)</f>
        <v>25</v>
      </c>
      <c r="P3193" s="12" t="s">
        <v>8266</v>
      </c>
      <c r="Q3193" t="s">
        <v>8268</v>
      </c>
      <c r="R3193" s="9">
        <f t="shared" si="152"/>
        <v>42416.691655092596</v>
      </c>
      <c r="S3193" s="9">
        <f t="shared" si="153"/>
        <v>42432.791666666672</v>
      </c>
      <c r="T3193">
        <f t="shared" si="154"/>
        <v>2016</v>
      </c>
    </row>
    <row r="3194" spans="1:20" ht="58" x14ac:dyDescent="0.35">
      <c r="A3194">
        <v>2908</v>
      </c>
      <c r="B3194" s="3" t="s">
        <v>2908</v>
      </c>
      <c r="C3194" s="3" t="s">
        <v>7018</v>
      </c>
      <c r="D3194" s="6">
        <v>9600</v>
      </c>
      <c r="E3194" s="8">
        <v>264</v>
      </c>
      <c r="F3194" t="s">
        <v>8220</v>
      </c>
      <c r="G3194" t="s">
        <v>8223</v>
      </c>
      <c r="H3194" t="s">
        <v>8245</v>
      </c>
      <c r="I3194" s="11">
        <v>1465407219</v>
      </c>
      <c r="J3194">
        <v>1462815219</v>
      </c>
      <c r="K3194" t="b">
        <v>0</v>
      </c>
      <c r="L3194">
        <v>5</v>
      </c>
      <c r="M3194" t="b">
        <v>0</v>
      </c>
      <c r="N3194">
        <f>ROUND(E3194/D3194*100,0)</f>
        <v>3</v>
      </c>
      <c r="O3194">
        <f>IFERROR(ROUND(E3194/L3194,2),0)</f>
        <v>52.8</v>
      </c>
      <c r="P3194" s="12" t="s">
        <v>8266</v>
      </c>
      <c r="Q3194" t="s">
        <v>8268</v>
      </c>
      <c r="R3194" s="9">
        <f t="shared" si="152"/>
        <v>42499.731701388882</v>
      </c>
      <c r="S3194" s="9">
        <f t="shared" si="153"/>
        <v>42529.731701388882</v>
      </c>
      <c r="T3194">
        <f t="shared" si="154"/>
        <v>2016</v>
      </c>
    </row>
    <row r="3195" spans="1:20" x14ac:dyDescent="0.35">
      <c r="A3195">
        <v>4087</v>
      </c>
      <c r="B3195" s="3" t="s">
        <v>4083</v>
      </c>
      <c r="C3195" s="3" t="s">
        <v>8190</v>
      </c>
      <c r="D3195" s="6">
        <v>9600</v>
      </c>
      <c r="E3195" s="8">
        <v>0</v>
      </c>
      <c r="F3195" t="s">
        <v>8220</v>
      </c>
      <c r="G3195" t="s">
        <v>8223</v>
      </c>
      <c r="H3195" t="s">
        <v>8245</v>
      </c>
      <c r="I3195" s="11">
        <v>1468777786</v>
      </c>
      <c r="J3195">
        <v>1466185786</v>
      </c>
      <c r="K3195" t="b">
        <v>0</v>
      </c>
      <c r="L3195">
        <v>0</v>
      </c>
      <c r="M3195" t="b">
        <v>0</v>
      </c>
      <c r="N3195">
        <f>ROUND(E3195/D3195*100,0)</f>
        <v>0</v>
      </c>
      <c r="O3195">
        <f>IFERROR(ROUND(E3195/L3195,2),0)</f>
        <v>0</v>
      </c>
      <c r="P3195" s="12" t="s">
        <v>8266</v>
      </c>
      <c r="Q3195" t="s">
        <v>8268</v>
      </c>
      <c r="R3195" s="9">
        <f t="shared" si="152"/>
        <v>42538.742893518516</v>
      </c>
      <c r="S3195" s="9">
        <f t="shared" si="153"/>
        <v>42568.742893518516</v>
      </c>
      <c r="T3195">
        <f t="shared" si="154"/>
        <v>2016</v>
      </c>
    </row>
    <row r="3196" spans="1:20" ht="58" x14ac:dyDescent="0.3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 s="11">
        <v>1438662603</v>
      </c>
      <c r="J3196">
        <v>1436502603</v>
      </c>
      <c r="K3196" t="b">
        <v>0</v>
      </c>
      <c r="L3196">
        <v>2</v>
      </c>
      <c r="M3196" t="b">
        <v>0</v>
      </c>
      <c r="N3196">
        <f>ROUND(E3196/D3196*100,0)</f>
        <v>3</v>
      </c>
      <c r="O3196">
        <f>IFERROR(ROUND(E3196/L3196,2),0)</f>
        <v>37.5</v>
      </c>
      <c r="P3196" s="12" t="s">
        <v>8277</v>
      </c>
      <c r="Q3196" t="s">
        <v>8307</v>
      </c>
      <c r="R3196" s="9">
        <f t="shared" si="152"/>
        <v>42195.187534722223</v>
      </c>
      <c r="S3196" s="9">
        <f t="shared" si="153"/>
        <v>42220.187534722223</v>
      </c>
      <c r="T3196">
        <f t="shared" si="154"/>
        <v>2015</v>
      </c>
    </row>
    <row r="3197" spans="1:20" ht="43.5" x14ac:dyDescent="0.35">
      <c r="A3197">
        <v>3844</v>
      </c>
      <c r="B3197" s="3" t="s">
        <v>3841</v>
      </c>
      <c r="C3197" s="3" t="s">
        <v>7953</v>
      </c>
      <c r="D3197" s="6">
        <v>9800</v>
      </c>
      <c r="E3197" s="8">
        <v>4066</v>
      </c>
      <c r="F3197" t="s">
        <v>8220</v>
      </c>
      <c r="G3197" t="s">
        <v>8223</v>
      </c>
      <c r="H3197" t="s">
        <v>8245</v>
      </c>
      <c r="I3197" s="11">
        <v>1401778740</v>
      </c>
      <c r="J3197">
        <v>1399474134</v>
      </c>
      <c r="K3197" t="b">
        <v>1</v>
      </c>
      <c r="L3197">
        <v>50</v>
      </c>
      <c r="M3197" t="b">
        <v>0</v>
      </c>
      <c r="N3197">
        <f>ROUND(E3197/D3197*100,0)</f>
        <v>41</v>
      </c>
      <c r="O3197">
        <f>IFERROR(ROUND(E3197/L3197,2),0)</f>
        <v>81.319999999999993</v>
      </c>
      <c r="P3197" s="12" t="s">
        <v>8266</v>
      </c>
      <c r="Q3197" t="s">
        <v>8268</v>
      </c>
      <c r="R3197" s="9">
        <f t="shared" si="152"/>
        <v>41766.617291666669</v>
      </c>
      <c r="S3197" s="9">
        <f t="shared" si="153"/>
        <v>41793.290972222225</v>
      </c>
      <c r="T3197">
        <f t="shared" si="154"/>
        <v>2014</v>
      </c>
    </row>
    <row r="3198" spans="1:20" ht="58" x14ac:dyDescent="0.3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 s="11">
        <v>1476189339</v>
      </c>
      <c r="J3198">
        <v>1471005339</v>
      </c>
      <c r="K3198" t="b">
        <v>0</v>
      </c>
      <c r="L3198">
        <v>3</v>
      </c>
      <c r="M3198" t="b">
        <v>0</v>
      </c>
      <c r="N3198">
        <f>ROUND(E3198/D3198*100,0)</f>
        <v>1</v>
      </c>
      <c r="O3198">
        <f>IFERROR(ROUND(E3198/L3198,2),0)</f>
        <v>25</v>
      </c>
      <c r="P3198" s="12" t="s">
        <v>8288</v>
      </c>
      <c r="Q3198" t="s">
        <v>8310</v>
      </c>
      <c r="R3198" s="9">
        <f t="shared" si="152"/>
        <v>42594.524756944447</v>
      </c>
      <c r="S3198" s="9">
        <f t="shared" si="153"/>
        <v>42654.524756944447</v>
      </c>
      <c r="T3198">
        <f t="shared" si="154"/>
        <v>2016</v>
      </c>
    </row>
    <row r="3199" spans="1:20" ht="43.5" x14ac:dyDescent="0.3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 s="11">
        <v>1418938395</v>
      </c>
      <c r="J3199">
        <v>1415050395</v>
      </c>
      <c r="K3199" t="b">
        <v>0</v>
      </c>
      <c r="L3199">
        <v>1</v>
      </c>
      <c r="M3199" t="b">
        <v>0</v>
      </c>
      <c r="N3199">
        <f>ROUND(E3199/D3199*100,0)</f>
        <v>0</v>
      </c>
      <c r="O3199">
        <f>IFERROR(ROUND(E3199/L3199,2),0)</f>
        <v>75</v>
      </c>
      <c r="P3199" s="12" t="s">
        <v>8277</v>
      </c>
      <c r="Q3199" t="s">
        <v>8279</v>
      </c>
      <c r="R3199" s="9">
        <f t="shared" si="152"/>
        <v>41946.898090277777</v>
      </c>
      <c r="S3199" s="9">
        <f t="shared" si="153"/>
        <v>41991.898090277777</v>
      </c>
      <c r="T3199">
        <f t="shared" si="154"/>
        <v>2014</v>
      </c>
    </row>
    <row r="3200" spans="1:20" ht="43.5" x14ac:dyDescent="0.35">
      <c r="A3200">
        <v>2700</v>
      </c>
      <c r="B3200" s="3" t="s">
        <v>2700</v>
      </c>
      <c r="C3200" s="3" t="s">
        <v>6810</v>
      </c>
      <c r="D3200" s="6">
        <v>9999</v>
      </c>
      <c r="E3200" s="8">
        <v>70</v>
      </c>
      <c r="F3200" t="s">
        <v>8220</v>
      </c>
      <c r="G3200" t="s">
        <v>8223</v>
      </c>
      <c r="H3200" t="s">
        <v>8245</v>
      </c>
      <c r="I3200" s="11">
        <v>1411073972</v>
      </c>
      <c r="J3200">
        <v>1408481972</v>
      </c>
      <c r="K3200" t="b">
        <v>0</v>
      </c>
      <c r="L3200">
        <v>4</v>
      </c>
      <c r="M3200" t="b">
        <v>0</v>
      </c>
      <c r="N3200">
        <f>ROUND(E3200/D3200*100,0)</f>
        <v>1</v>
      </c>
      <c r="O3200">
        <f>IFERROR(ROUND(E3200/L3200,2),0)</f>
        <v>17.5</v>
      </c>
      <c r="P3200" s="12" t="s">
        <v>8288</v>
      </c>
      <c r="Q3200" t="s">
        <v>8310</v>
      </c>
      <c r="R3200" s="9">
        <f t="shared" si="152"/>
        <v>41870.87467592593</v>
      </c>
      <c r="S3200" s="9">
        <f t="shared" si="153"/>
        <v>41900.87467592593</v>
      </c>
      <c r="T3200">
        <f t="shared" si="154"/>
        <v>2014</v>
      </c>
    </row>
    <row r="3201" spans="1:20" ht="43.5" x14ac:dyDescent="0.35">
      <c r="A3201">
        <v>1797</v>
      </c>
      <c r="B3201" s="3" t="s">
        <v>1798</v>
      </c>
      <c r="C3201" s="3" t="s">
        <v>5907</v>
      </c>
      <c r="D3201" s="6">
        <v>10000</v>
      </c>
      <c r="E3201" s="8">
        <v>6755</v>
      </c>
      <c r="F3201" t="s">
        <v>8220</v>
      </c>
      <c r="G3201" t="s">
        <v>8223</v>
      </c>
      <c r="H3201" t="s">
        <v>8245</v>
      </c>
      <c r="I3201" s="11">
        <v>1481809189</v>
      </c>
      <c r="J3201">
        <v>1479217189</v>
      </c>
      <c r="K3201" t="b">
        <v>1</v>
      </c>
      <c r="L3201">
        <v>140</v>
      </c>
      <c r="M3201" t="b">
        <v>0</v>
      </c>
      <c r="N3201">
        <f>ROUND(E3201/D3201*100,0)</f>
        <v>68</v>
      </c>
      <c r="O3201">
        <f>IFERROR(ROUND(E3201/L3201,2),0)</f>
        <v>48.25</v>
      </c>
      <c r="P3201" s="12" t="s">
        <v>8282</v>
      </c>
      <c r="Q3201" t="s">
        <v>8283</v>
      </c>
      <c r="R3201" s="9">
        <f t="shared" si="152"/>
        <v>42689.56931712963</v>
      </c>
      <c r="S3201" s="9">
        <f t="shared" si="153"/>
        <v>42719.56931712963</v>
      </c>
      <c r="T3201">
        <f t="shared" si="154"/>
        <v>2016</v>
      </c>
    </row>
    <row r="3202" spans="1:20" ht="43.5" x14ac:dyDescent="0.35">
      <c r="A3202">
        <v>3062</v>
      </c>
      <c r="B3202" s="3" t="s">
        <v>3062</v>
      </c>
      <c r="C3202" s="3" t="s">
        <v>7172</v>
      </c>
      <c r="D3202" s="6">
        <v>10000</v>
      </c>
      <c r="E3202" s="8">
        <v>6684</v>
      </c>
      <c r="F3202" t="s">
        <v>8220</v>
      </c>
      <c r="G3202" t="s">
        <v>8223</v>
      </c>
      <c r="H3202" t="s">
        <v>8245</v>
      </c>
      <c r="I3202" s="11">
        <v>1443636000</v>
      </c>
      <c r="J3202">
        <v>1441111892</v>
      </c>
      <c r="K3202" t="b">
        <v>0</v>
      </c>
      <c r="L3202">
        <v>67</v>
      </c>
      <c r="M3202" t="b">
        <v>0</v>
      </c>
      <c r="N3202">
        <f>ROUND(E3202/D3202*100,0)</f>
        <v>67</v>
      </c>
      <c r="O3202">
        <f>IFERROR(ROUND(E3202/L3202,2),0)</f>
        <v>99.76</v>
      </c>
      <c r="P3202" s="12" t="s">
        <v>8266</v>
      </c>
      <c r="Q3202" t="s">
        <v>8267</v>
      </c>
      <c r="R3202" s="9">
        <f t="shared" si="152"/>
        <v>42248.535787037035</v>
      </c>
      <c r="S3202" s="9">
        <f t="shared" si="153"/>
        <v>42277.75</v>
      </c>
      <c r="T3202">
        <f t="shared" si="154"/>
        <v>2015</v>
      </c>
    </row>
    <row r="3203" spans="1:20" ht="43.5" x14ac:dyDescent="0.35">
      <c r="A3203">
        <v>1920</v>
      </c>
      <c r="B3203" s="3" t="s">
        <v>1921</v>
      </c>
      <c r="C3203" s="3" t="s">
        <v>6030</v>
      </c>
      <c r="D3203" s="6">
        <v>10000</v>
      </c>
      <c r="E3203" s="8">
        <v>4303</v>
      </c>
      <c r="F3203" t="s">
        <v>8220</v>
      </c>
      <c r="G3203" t="s">
        <v>8224</v>
      </c>
      <c r="H3203" t="s">
        <v>8246</v>
      </c>
      <c r="I3203" s="11">
        <v>1445468400</v>
      </c>
      <c r="J3203">
        <v>1443042061</v>
      </c>
      <c r="K3203" t="b">
        <v>0</v>
      </c>
      <c r="L3203">
        <v>105</v>
      </c>
      <c r="M3203" t="b">
        <v>0</v>
      </c>
      <c r="N3203">
        <f>ROUND(E3203/D3203*100,0)</f>
        <v>43</v>
      </c>
      <c r="O3203">
        <f>IFERROR(ROUND(E3203/L3203,2),0)</f>
        <v>40.98</v>
      </c>
      <c r="P3203" s="12" t="s">
        <v>8277</v>
      </c>
      <c r="Q3203" t="s">
        <v>8287</v>
      </c>
      <c r="R3203" s="9">
        <f t="shared" ref="R3203:R3266" si="155">(((J3203/60)/60)/24)+DATE(1970,1,1)</f>
        <v>42270.875706018516</v>
      </c>
      <c r="S3203" s="9">
        <f t="shared" ref="S3203:S3266" si="156">(((I3203/60)/60)/24)+DATE(1970,1,1)</f>
        <v>42298.958333333328</v>
      </c>
      <c r="T3203">
        <f t="shared" si="154"/>
        <v>2015</v>
      </c>
    </row>
    <row r="3204" spans="1:20" ht="29" x14ac:dyDescent="0.35">
      <c r="A3204">
        <v>4035</v>
      </c>
      <c r="B3204" s="3" t="s">
        <v>4031</v>
      </c>
      <c r="C3204" s="3" t="s">
        <v>8140</v>
      </c>
      <c r="D3204" s="6">
        <v>10000</v>
      </c>
      <c r="E3204" s="8">
        <v>3685</v>
      </c>
      <c r="F3204" t="s">
        <v>8220</v>
      </c>
      <c r="G3204" t="s">
        <v>8223</v>
      </c>
      <c r="H3204" t="s">
        <v>8245</v>
      </c>
      <c r="I3204" s="11">
        <v>1413925887</v>
      </c>
      <c r="J3204">
        <v>1411333887</v>
      </c>
      <c r="K3204" t="b">
        <v>0</v>
      </c>
      <c r="L3204">
        <v>25</v>
      </c>
      <c r="M3204" t="b">
        <v>0</v>
      </c>
      <c r="N3204">
        <f>ROUND(E3204/D3204*100,0)</f>
        <v>37</v>
      </c>
      <c r="O3204">
        <f>IFERROR(ROUND(E3204/L3204,2),0)</f>
        <v>147.4</v>
      </c>
      <c r="P3204" s="12" t="s">
        <v>8266</v>
      </c>
      <c r="Q3204" t="s">
        <v>8268</v>
      </c>
      <c r="R3204" s="9">
        <f t="shared" si="155"/>
        <v>41903.882951388885</v>
      </c>
      <c r="S3204" s="9">
        <f t="shared" si="156"/>
        <v>41933.882951388885</v>
      </c>
      <c r="T3204">
        <f t="shared" si="154"/>
        <v>2014</v>
      </c>
    </row>
    <row r="3205" spans="1:20" ht="58" x14ac:dyDescent="0.3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 s="11">
        <v>1451282400</v>
      </c>
      <c r="J3205">
        <v>1449436390</v>
      </c>
      <c r="K3205" t="b">
        <v>1</v>
      </c>
      <c r="L3205">
        <v>47</v>
      </c>
      <c r="M3205" t="b">
        <v>0</v>
      </c>
      <c r="N3205">
        <f>ROUND(E3205/D3205*100,0)</f>
        <v>33</v>
      </c>
      <c r="O3205">
        <f>IFERROR(ROUND(E3205/L3205,2),0)</f>
        <v>70.62</v>
      </c>
      <c r="P3205" s="12" t="s">
        <v>8277</v>
      </c>
      <c r="Q3205" t="s">
        <v>8305</v>
      </c>
      <c r="R3205" s="9">
        <f t="shared" si="155"/>
        <v>42344.884143518517</v>
      </c>
      <c r="S3205" s="9">
        <f t="shared" si="156"/>
        <v>42366.25</v>
      </c>
      <c r="T3205">
        <f t="shared" si="154"/>
        <v>2015</v>
      </c>
    </row>
    <row r="3206" spans="1:20" ht="43.5" x14ac:dyDescent="0.35">
      <c r="A3206">
        <v>1165</v>
      </c>
      <c r="B3206" s="3" t="s">
        <v>1166</v>
      </c>
      <c r="C3206" s="3" t="s">
        <v>5275</v>
      </c>
      <c r="D3206" s="6">
        <v>10000</v>
      </c>
      <c r="E3206" s="8">
        <v>2070.5</v>
      </c>
      <c r="F3206" t="s">
        <v>8220</v>
      </c>
      <c r="G3206" t="s">
        <v>8223</v>
      </c>
      <c r="H3206" t="s">
        <v>8245</v>
      </c>
      <c r="I3206" s="11">
        <v>1404623330</v>
      </c>
      <c r="J3206">
        <v>1401685730</v>
      </c>
      <c r="K3206" t="b">
        <v>0</v>
      </c>
      <c r="L3206">
        <v>25</v>
      </c>
      <c r="M3206" t="b">
        <v>0</v>
      </c>
      <c r="N3206">
        <f>ROUND(E3206/D3206*100,0)</f>
        <v>21</v>
      </c>
      <c r="O3206">
        <f>IFERROR(ROUND(E3206/L3206,2),0)</f>
        <v>82.82</v>
      </c>
      <c r="P3206" s="12" t="s">
        <v>8288</v>
      </c>
      <c r="Q3206" t="s">
        <v>8310</v>
      </c>
      <c r="R3206" s="9">
        <f t="shared" si="155"/>
        <v>41792.214467592588</v>
      </c>
      <c r="S3206" s="9">
        <f t="shared" si="156"/>
        <v>41826.214467592588</v>
      </c>
      <c r="T3206">
        <f t="shared" si="154"/>
        <v>2014</v>
      </c>
    </row>
    <row r="3207" spans="1:20" ht="58" x14ac:dyDescent="0.35">
      <c r="A3207">
        <v>2883</v>
      </c>
      <c r="B3207" s="3" t="s">
        <v>2883</v>
      </c>
      <c r="C3207" s="3" t="s">
        <v>6993</v>
      </c>
      <c r="D3207" s="6">
        <v>10000</v>
      </c>
      <c r="E3207" s="8">
        <v>1908</v>
      </c>
      <c r="F3207" t="s">
        <v>8220</v>
      </c>
      <c r="G3207" t="s">
        <v>8223</v>
      </c>
      <c r="H3207" t="s">
        <v>8245</v>
      </c>
      <c r="I3207" s="11">
        <v>1454734740</v>
      </c>
      <c r="J3207">
        <v>1451684437</v>
      </c>
      <c r="K3207" t="b">
        <v>0</v>
      </c>
      <c r="L3207">
        <v>5</v>
      </c>
      <c r="M3207" t="b">
        <v>0</v>
      </c>
      <c r="N3207">
        <f>ROUND(E3207/D3207*100,0)</f>
        <v>19</v>
      </c>
      <c r="O3207">
        <f>IFERROR(ROUND(E3207/L3207,2),0)</f>
        <v>381.6</v>
      </c>
      <c r="P3207" s="12" t="s">
        <v>8266</v>
      </c>
      <c r="Q3207" t="s">
        <v>8268</v>
      </c>
      <c r="R3207" s="9">
        <f t="shared" si="155"/>
        <v>42370.90320601852</v>
      </c>
      <c r="S3207" s="9">
        <f t="shared" si="156"/>
        <v>42406.207638888889</v>
      </c>
      <c r="T3207">
        <f t="shared" si="154"/>
        <v>2016</v>
      </c>
    </row>
    <row r="3208" spans="1:20" ht="58" x14ac:dyDescent="0.35">
      <c r="A3208">
        <v>665</v>
      </c>
      <c r="B3208" s="3" t="s">
        <v>666</v>
      </c>
      <c r="C3208" s="3" t="s">
        <v>4775</v>
      </c>
      <c r="D3208" s="6">
        <v>10000</v>
      </c>
      <c r="E3208" s="8">
        <v>1864</v>
      </c>
      <c r="F3208" t="s">
        <v>8220</v>
      </c>
      <c r="G3208" t="s">
        <v>8223</v>
      </c>
      <c r="H3208" t="s">
        <v>8245</v>
      </c>
      <c r="I3208" s="11">
        <v>1484327061</v>
      </c>
      <c r="J3208">
        <v>1479143061</v>
      </c>
      <c r="K3208" t="b">
        <v>0</v>
      </c>
      <c r="L3208">
        <v>12</v>
      </c>
      <c r="M3208" t="b">
        <v>0</v>
      </c>
      <c r="N3208">
        <f>ROUND(E3208/D3208*100,0)</f>
        <v>19</v>
      </c>
      <c r="O3208">
        <f>IFERROR(ROUND(E3208/L3208,2),0)</f>
        <v>155.33000000000001</v>
      </c>
      <c r="P3208" s="12" t="s">
        <v>8277</v>
      </c>
      <c r="Q3208" t="s">
        <v>8279</v>
      </c>
      <c r="R3208" s="9">
        <f t="shared" si="155"/>
        <v>42688.711354166662</v>
      </c>
      <c r="S3208" s="9">
        <f t="shared" si="156"/>
        <v>42748.711354166662</v>
      </c>
      <c r="T3208">
        <f t="shared" si="154"/>
        <v>2016</v>
      </c>
    </row>
    <row r="3209" spans="1:20" ht="43.5" x14ac:dyDescent="0.35">
      <c r="A3209">
        <v>3097</v>
      </c>
      <c r="B3209" s="3" t="s">
        <v>3097</v>
      </c>
      <c r="C3209" s="3" t="s">
        <v>7207</v>
      </c>
      <c r="D3209" s="6">
        <v>10000</v>
      </c>
      <c r="E3209" s="8">
        <v>1715</v>
      </c>
      <c r="F3209" t="s">
        <v>8220</v>
      </c>
      <c r="G3209" t="s">
        <v>8224</v>
      </c>
      <c r="H3209" t="s">
        <v>8246</v>
      </c>
      <c r="I3209" s="11">
        <v>1475848800</v>
      </c>
      <c r="J3209">
        <v>1474027501</v>
      </c>
      <c r="K3209" t="b">
        <v>0</v>
      </c>
      <c r="L3209">
        <v>42</v>
      </c>
      <c r="M3209" t="b">
        <v>0</v>
      </c>
      <c r="N3209">
        <f>ROUND(E3209/D3209*100,0)</f>
        <v>17</v>
      </c>
      <c r="O3209">
        <f>IFERROR(ROUND(E3209/L3209,2),0)</f>
        <v>40.83</v>
      </c>
      <c r="P3209" s="12" t="s">
        <v>8266</v>
      </c>
      <c r="Q3209" t="s">
        <v>8267</v>
      </c>
      <c r="R3209" s="9">
        <f t="shared" si="155"/>
        <v>42629.503483796296</v>
      </c>
      <c r="S3209" s="9">
        <f t="shared" si="156"/>
        <v>42650.583333333328</v>
      </c>
      <c r="T3209">
        <f t="shared" si="154"/>
        <v>2016</v>
      </c>
    </row>
    <row r="3210" spans="1:20" ht="29" x14ac:dyDescent="0.35">
      <c r="A3210">
        <v>989</v>
      </c>
      <c r="B3210" s="3" t="s">
        <v>990</v>
      </c>
      <c r="C3210" s="3" t="s">
        <v>5099</v>
      </c>
      <c r="D3210" s="6">
        <v>10000</v>
      </c>
      <c r="E3210" s="8">
        <v>1677</v>
      </c>
      <c r="F3210" t="s">
        <v>8220</v>
      </c>
      <c r="G3210" t="s">
        <v>8223</v>
      </c>
      <c r="H3210" t="s">
        <v>8245</v>
      </c>
      <c r="I3210" s="11">
        <v>1475101495</v>
      </c>
      <c r="J3210">
        <v>1472509495</v>
      </c>
      <c r="K3210" t="b">
        <v>0</v>
      </c>
      <c r="L3210">
        <v>32</v>
      </c>
      <c r="M3210" t="b">
        <v>0</v>
      </c>
      <c r="N3210">
        <f>ROUND(E3210/D3210*100,0)</f>
        <v>17</v>
      </c>
      <c r="O3210">
        <f>IFERROR(ROUND(E3210/L3210,2),0)</f>
        <v>52.41</v>
      </c>
      <c r="P3210" s="12" t="s">
        <v>8277</v>
      </c>
      <c r="Q3210" t="s">
        <v>8279</v>
      </c>
      <c r="R3210" s="9">
        <f t="shared" si="155"/>
        <v>42611.933969907404</v>
      </c>
      <c r="S3210" s="9">
        <f t="shared" si="156"/>
        <v>42641.933969907404</v>
      </c>
      <c r="T3210">
        <f t="shared" si="154"/>
        <v>2016</v>
      </c>
    </row>
    <row r="3211" spans="1:20" ht="43.5" x14ac:dyDescent="0.3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 s="11">
        <v>1463353200</v>
      </c>
      <c r="J3211">
        <v>1462285182</v>
      </c>
      <c r="K3211" t="b">
        <v>0</v>
      </c>
      <c r="L3211">
        <v>3</v>
      </c>
      <c r="M3211" t="b">
        <v>1</v>
      </c>
      <c r="N3211">
        <f>ROUND(E3211/D3211*100,0)</f>
        <v>140</v>
      </c>
      <c r="O3211">
        <f>IFERROR(ROUND(E3211/L3211,2),0)</f>
        <v>23.33</v>
      </c>
      <c r="P3211" s="12" t="s">
        <v>8266</v>
      </c>
      <c r="Q3211" t="s">
        <v>8268</v>
      </c>
      <c r="R3211" s="9">
        <f t="shared" si="155"/>
        <v>42493.597013888888</v>
      </c>
      <c r="S3211" s="9">
        <f t="shared" si="156"/>
        <v>42505.958333333328</v>
      </c>
      <c r="T3211">
        <f t="shared" si="154"/>
        <v>2016</v>
      </c>
    </row>
    <row r="3212" spans="1:20" ht="58" x14ac:dyDescent="0.35">
      <c r="A3212">
        <v>3949</v>
      </c>
      <c r="B3212" s="3" t="s">
        <v>3946</v>
      </c>
      <c r="C3212" s="3" t="s">
        <v>8057</v>
      </c>
      <c r="D3212" s="6">
        <v>10000</v>
      </c>
      <c r="E3212" s="8">
        <v>1577</v>
      </c>
      <c r="F3212" t="s">
        <v>8220</v>
      </c>
      <c r="G3212" t="s">
        <v>8225</v>
      </c>
      <c r="H3212" t="s">
        <v>8247</v>
      </c>
      <c r="I3212" s="11">
        <v>1423623221</v>
      </c>
      <c r="J3212">
        <v>1421031221</v>
      </c>
      <c r="K3212" t="b">
        <v>0</v>
      </c>
      <c r="L3212">
        <v>32</v>
      </c>
      <c r="M3212" t="b">
        <v>0</v>
      </c>
      <c r="N3212">
        <f>ROUND(E3212/D3212*100,0)</f>
        <v>16</v>
      </c>
      <c r="O3212">
        <f>IFERROR(ROUND(E3212/L3212,2),0)</f>
        <v>49.28</v>
      </c>
      <c r="P3212" s="12" t="s">
        <v>8266</v>
      </c>
      <c r="Q3212" t="s">
        <v>8268</v>
      </c>
      <c r="R3212" s="9">
        <f t="shared" si="155"/>
        <v>42016.120613425926</v>
      </c>
      <c r="S3212" s="9">
        <f t="shared" si="156"/>
        <v>42046.120613425926</v>
      </c>
      <c r="T3212">
        <f t="shared" si="154"/>
        <v>2015</v>
      </c>
    </row>
    <row r="3213" spans="1:20" ht="43.5" x14ac:dyDescent="0.3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 s="11">
        <v>1486165880</v>
      </c>
      <c r="J3213">
        <v>1480981880</v>
      </c>
      <c r="K3213" t="b">
        <v>0</v>
      </c>
      <c r="L3213">
        <v>6</v>
      </c>
      <c r="M3213" t="b">
        <v>0</v>
      </c>
      <c r="N3213">
        <f>ROUND(E3213/D3213*100,0)</f>
        <v>14</v>
      </c>
      <c r="O3213">
        <f>IFERROR(ROUND(E3213/L3213,2),0)</f>
        <v>11.67</v>
      </c>
      <c r="P3213" s="12" t="s">
        <v>8290</v>
      </c>
      <c r="Q3213" t="s">
        <v>8302</v>
      </c>
      <c r="R3213" s="9">
        <f t="shared" si="155"/>
        <v>42709.993981481486</v>
      </c>
      <c r="S3213" s="9">
        <f t="shared" si="156"/>
        <v>42769.993981481486</v>
      </c>
      <c r="T3213">
        <f t="shared" si="154"/>
        <v>2016</v>
      </c>
    </row>
    <row r="3214" spans="1:20" ht="43.5" x14ac:dyDescent="0.35">
      <c r="A3214">
        <v>1787</v>
      </c>
      <c r="B3214" s="3" t="s">
        <v>1788</v>
      </c>
      <c r="C3214" s="3" t="s">
        <v>5897</v>
      </c>
      <c r="D3214" s="6">
        <v>10000</v>
      </c>
      <c r="E3214" s="8">
        <v>1533</v>
      </c>
      <c r="F3214" t="s">
        <v>8220</v>
      </c>
      <c r="G3214" t="s">
        <v>8223</v>
      </c>
      <c r="H3214" t="s">
        <v>8245</v>
      </c>
      <c r="I3214" s="11">
        <v>1428158637</v>
      </c>
      <c r="J3214">
        <v>1425570237</v>
      </c>
      <c r="K3214" t="b">
        <v>1</v>
      </c>
      <c r="L3214">
        <v>24</v>
      </c>
      <c r="M3214" t="b">
        <v>0</v>
      </c>
      <c r="N3214">
        <f>ROUND(E3214/D3214*100,0)</f>
        <v>15</v>
      </c>
      <c r="O3214">
        <f>IFERROR(ROUND(E3214/L3214,2),0)</f>
        <v>63.88</v>
      </c>
      <c r="P3214" s="12" t="s">
        <v>8282</v>
      </c>
      <c r="Q3214" t="s">
        <v>8283</v>
      </c>
      <c r="R3214" s="9">
        <f t="shared" si="155"/>
        <v>42068.65552083333</v>
      </c>
      <c r="S3214" s="9">
        <f t="shared" si="156"/>
        <v>42098.613854166666</v>
      </c>
      <c r="T3214">
        <f t="shared" si="154"/>
        <v>2015</v>
      </c>
    </row>
    <row r="3215" spans="1:20" ht="29" x14ac:dyDescent="0.35">
      <c r="A3215">
        <v>3076</v>
      </c>
      <c r="B3215" s="3" t="s">
        <v>3076</v>
      </c>
      <c r="C3215" s="3" t="s">
        <v>7186</v>
      </c>
      <c r="D3215" s="6">
        <v>10000</v>
      </c>
      <c r="E3215" s="8">
        <v>1506</v>
      </c>
      <c r="F3215" t="s">
        <v>8220</v>
      </c>
      <c r="G3215" t="s">
        <v>8223</v>
      </c>
      <c r="H3215" t="s">
        <v>8245</v>
      </c>
      <c r="I3215" s="11">
        <v>1444405123</v>
      </c>
      <c r="J3215">
        <v>1439221123</v>
      </c>
      <c r="K3215" t="b">
        <v>0</v>
      </c>
      <c r="L3215">
        <v>50</v>
      </c>
      <c r="M3215" t="b">
        <v>0</v>
      </c>
      <c r="N3215">
        <f>ROUND(E3215/D3215*100,0)</f>
        <v>15</v>
      </c>
      <c r="O3215">
        <f>IFERROR(ROUND(E3215/L3215,2),0)</f>
        <v>30.12</v>
      </c>
      <c r="P3215" s="12" t="s">
        <v>8266</v>
      </c>
      <c r="Q3215" t="s">
        <v>8267</v>
      </c>
      <c r="R3215" s="9">
        <f t="shared" si="155"/>
        <v>42226.651886574073</v>
      </c>
      <c r="S3215" s="9">
        <f t="shared" si="156"/>
        <v>42286.651886574073</v>
      </c>
      <c r="T3215">
        <f t="shared" si="154"/>
        <v>2015</v>
      </c>
    </row>
    <row r="3216" spans="1:20" ht="58" x14ac:dyDescent="0.35">
      <c r="A3216">
        <v>980</v>
      </c>
      <c r="B3216" s="3" t="s">
        <v>981</v>
      </c>
      <c r="C3216" s="3" t="s">
        <v>5090</v>
      </c>
      <c r="D3216" s="6">
        <v>10000</v>
      </c>
      <c r="E3216" s="8">
        <v>1486</v>
      </c>
      <c r="F3216" t="s">
        <v>8220</v>
      </c>
      <c r="G3216" t="s">
        <v>8223</v>
      </c>
      <c r="H3216" t="s">
        <v>8245</v>
      </c>
      <c r="I3216" s="11">
        <v>1417387322</v>
      </c>
      <c r="J3216">
        <v>1413495722</v>
      </c>
      <c r="K3216" t="b">
        <v>0</v>
      </c>
      <c r="L3216">
        <v>31</v>
      </c>
      <c r="M3216" t="b">
        <v>0</v>
      </c>
      <c r="N3216">
        <f>ROUND(E3216/D3216*100,0)</f>
        <v>15</v>
      </c>
      <c r="O3216">
        <f>IFERROR(ROUND(E3216/L3216,2),0)</f>
        <v>47.94</v>
      </c>
      <c r="P3216" s="12" t="s">
        <v>8277</v>
      </c>
      <c r="Q3216" t="s">
        <v>8279</v>
      </c>
      <c r="R3216" s="9">
        <f t="shared" si="155"/>
        <v>41928.904189814813</v>
      </c>
      <c r="S3216" s="9">
        <f t="shared" si="156"/>
        <v>41973.945856481485</v>
      </c>
      <c r="T3216">
        <f t="shared" si="154"/>
        <v>2014</v>
      </c>
    </row>
    <row r="3217" spans="1:20" ht="43.5" x14ac:dyDescent="0.35">
      <c r="A3217">
        <v>1132</v>
      </c>
      <c r="B3217" s="3" t="s">
        <v>1133</v>
      </c>
      <c r="C3217" s="3" t="s">
        <v>5242</v>
      </c>
      <c r="D3217" s="6">
        <v>10000</v>
      </c>
      <c r="E3217" s="8">
        <v>1438</v>
      </c>
      <c r="F3217" t="s">
        <v>8220</v>
      </c>
      <c r="G3217" t="s">
        <v>8228</v>
      </c>
      <c r="H3217" t="s">
        <v>8250</v>
      </c>
      <c r="I3217" s="11">
        <v>1483238771</v>
      </c>
      <c r="J3217">
        <v>1480646771</v>
      </c>
      <c r="K3217" t="b">
        <v>0</v>
      </c>
      <c r="L3217">
        <v>13</v>
      </c>
      <c r="M3217" t="b">
        <v>0</v>
      </c>
      <c r="N3217">
        <f>ROUND(E3217/D3217*100,0)</f>
        <v>14</v>
      </c>
      <c r="O3217">
        <f>IFERROR(ROUND(E3217/L3217,2),0)</f>
        <v>110.62</v>
      </c>
      <c r="P3217" s="12" t="s">
        <v>8285</v>
      </c>
      <c r="Q3217" t="s">
        <v>8309</v>
      </c>
      <c r="R3217" s="9">
        <f t="shared" si="155"/>
        <v>42706.115405092598</v>
      </c>
      <c r="S3217" s="9">
        <f t="shared" si="156"/>
        <v>42736.115405092598</v>
      </c>
      <c r="T3217">
        <f t="shared" si="154"/>
        <v>2016</v>
      </c>
    </row>
    <row r="3218" spans="1:20" ht="29" x14ac:dyDescent="0.35">
      <c r="A3218">
        <v>3197</v>
      </c>
      <c r="B3218" s="3" t="s">
        <v>3197</v>
      </c>
      <c r="C3218" s="3" t="s">
        <v>7307</v>
      </c>
      <c r="D3218" s="6">
        <v>10000</v>
      </c>
      <c r="E3218" s="8">
        <v>1145</v>
      </c>
      <c r="F3218" t="s">
        <v>8220</v>
      </c>
      <c r="G3218" t="s">
        <v>8233</v>
      </c>
      <c r="H3218" t="s">
        <v>8253</v>
      </c>
      <c r="I3218" s="11">
        <v>1423050618</v>
      </c>
      <c r="J3218">
        <v>1420458618</v>
      </c>
      <c r="K3218" t="b">
        <v>0</v>
      </c>
      <c r="L3218">
        <v>4</v>
      </c>
      <c r="M3218" t="b">
        <v>0</v>
      </c>
      <c r="N3218">
        <f>ROUND(E3218/D3218*100,0)</f>
        <v>11</v>
      </c>
      <c r="O3218">
        <f>IFERROR(ROUND(E3218/L3218,2),0)</f>
        <v>286.25</v>
      </c>
      <c r="P3218" s="12" t="s">
        <v>8266</v>
      </c>
      <c r="Q3218" t="s">
        <v>8269</v>
      </c>
      <c r="R3218" s="9">
        <f t="shared" si="155"/>
        <v>42009.493263888886</v>
      </c>
      <c r="S3218" s="9">
        <f t="shared" si="156"/>
        <v>42039.493263888886</v>
      </c>
      <c r="T3218">
        <f t="shared" si="154"/>
        <v>2015</v>
      </c>
    </row>
    <row r="3219" spans="1:20" ht="43.5" x14ac:dyDescent="0.35">
      <c r="A3219">
        <v>1711</v>
      </c>
      <c r="B3219" s="3" t="s">
        <v>1712</v>
      </c>
      <c r="C3219" s="3" t="s">
        <v>5821</v>
      </c>
      <c r="D3219" s="6">
        <v>10000</v>
      </c>
      <c r="E3219" s="8">
        <v>1050</v>
      </c>
      <c r="F3219" t="s">
        <v>8220</v>
      </c>
      <c r="G3219" t="s">
        <v>8223</v>
      </c>
      <c r="H3219" t="s">
        <v>8245</v>
      </c>
      <c r="I3219" s="11">
        <v>1409585434</v>
      </c>
      <c r="J3219">
        <v>1406907034</v>
      </c>
      <c r="K3219" t="b">
        <v>0</v>
      </c>
      <c r="L3219">
        <v>2</v>
      </c>
      <c r="M3219" t="b">
        <v>0</v>
      </c>
      <c r="N3219">
        <f>ROUND(E3219/D3219*100,0)</f>
        <v>11</v>
      </c>
      <c r="O3219">
        <f>IFERROR(ROUND(E3219/L3219,2),0)</f>
        <v>525</v>
      </c>
      <c r="P3219" s="12" t="s">
        <v>8293</v>
      </c>
      <c r="Q3219" t="s">
        <v>8296</v>
      </c>
      <c r="R3219" s="9">
        <f t="shared" si="155"/>
        <v>41852.646226851852</v>
      </c>
      <c r="S3219" s="9">
        <f t="shared" si="156"/>
        <v>41883.646226851852</v>
      </c>
      <c r="T3219">
        <f t="shared" si="154"/>
        <v>2014</v>
      </c>
    </row>
    <row r="3220" spans="1:20" ht="43.5" x14ac:dyDescent="0.35">
      <c r="A3220">
        <v>2756</v>
      </c>
      <c r="B3220" s="3" t="s">
        <v>2756</v>
      </c>
      <c r="C3220" s="3" t="s">
        <v>6866</v>
      </c>
      <c r="D3220" s="6">
        <v>10000</v>
      </c>
      <c r="E3220" s="8">
        <v>1048</v>
      </c>
      <c r="F3220" t="s">
        <v>8220</v>
      </c>
      <c r="G3220" t="s">
        <v>8223</v>
      </c>
      <c r="H3220" t="s">
        <v>8245</v>
      </c>
      <c r="I3220" s="11">
        <v>1389476201</v>
      </c>
      <c r="J3220">
        <v>1386884201</v>
      </c>
      <c r="K3220" t="b">
        <v>0</v>
      </c>
      <c r="L3220">
        <v>33</v>
      </c>
      <c r="M3220" t="b">
        <v>0</v>
      </c>
      <c r="N3220">
        <f>ROUND(E3220/D3220*100,0)</f>
        <v>10</v>
      </c>
      <c r="O3220">
        <f>IFERROR(ROUND(E3220/L3220,2),0)</f>
        <v>31.76</v>
      </c>
      <c r="P3220" s="12" t="s">
        <v>8280</v>
      </c>
      <c r="Q3220" t="s">
        <v>8321</v>
      </c>
      <c r="R3220" s="9">
        <f t="shared" si="155"/>
        <v>41620.90047453704</v>
      </c>
      <c r="S3220" s="9">
        <f t="shared" si="156"/>
        <v>41650.90047453704</v>
      </c>
      <c r="T3220">
        <f t="shared" ref="T3220:T3283" si="157">YEAR(R3220)</f>
        <v>2013</v>
      </c>
    </row>
    <row r="3221" spans="1:20" ht="43.5" x14ac:dyDescent="0.35">
      <c r="A3221">
        <v>3913</v>
      </c>
      <c r="B3221" s="3" t="s">
        <v>3910</v>
      </c>
      <c r="C3221" s="3" t="s">
        <v>8021</v>
      </c>
      <c r="D3221" s="6">
        <v>10000</v>
      </c>
      <c r="E3221" s="8">
        <v>1000</v>
      </c>
      <c r="F3221" t="s">
        <v>8220</v>
      </c>
      <c r="G3221" t="s">
        <v>8223</v>
      </c>
      <c r="H3221" t="s">
        <v>8245</v>
      </c>
      <c r="I3221" s="11">
        <v>1448863449</v>
      </c>
      <c r="J3221">
        <v>1446267849</v>
      </c>
      <c r="K3221" t="b">
        <v>0</v>
      </c>
      <c r="L3221">
        <v>7</v>
      </c>
      <c r="M3221" t="b">
        <v>0</v>
      </c>
      <c r="N3221">
        <f>ROUND(E3221/D3221*100,0)</f>
        <v>10</v>
      </c>
      <c r="O3221">
        <f>IFERROR(ROUND(E3221/L3221,2),0)</f>
        <v>142.86000000000001</v>
      </c>
      <c r="P3221" s="12" t="s">
        <v>8266</v>
      </c>
      <c r="Q3221" t="s">
        <v>8268</v>
      </c>
      <c r="R3221" s="9">
        <f t="shared" si="155"/>
        <v>42308.211215277777</v>
      </c>
      <c r="S3221" s="9">
        <f t="shared" si="156"/>
        <v>42338.252881944441</v>
      </c>
      <c r="T3221">
        <f t="shared" si="157"/>
        <v>2015</v>
      </c>
    </row>
    <row r="3222" spans="1:20" ht="43.5" x14ac:dyDescent="0.35">
      <c r="A3222">
        <v>3841</v>
      </c>
      <c r="B3222" s="3" t="s">
        <v>3838</v>
      </c>
      <c r="C3222" s="3" t="s">
        <v>7950</v>
      </c>
      <c r="D3222" s="6">
        <v>10000</v>
      </c>
      <c r="E3222" s="8">
        <v>872</v>
      </c>
      <c r="F3222" t="s">
        <v>8220</v>
      </c>
      <c r="G3222" t="s">
        <v>8223</v>
      </c>
      <c r="H3222" t="s">
        <v>8245</v>
      </c>
      <c r="I3222" s="11">
        <v>1405882287</v>
      </c>
      <c r="J3222">
        <v>1400698287</v>
      </c>
      <c r="K3222" t="b">
        <v>1</v>
      </c>
      <c r="L3222">
        <v>34</v>
      </c>
      <c r="M3222" t="b">
        <v>0</v>
      </c>
      <c r="N3222">
        <f>ROUND(E3222/D3222*100,0)</f>
        <v>9</v>
      </c>
      <c r="O3222">
        <f>IFERROR(ROUND(E3222/L3222,2),0)</f>
        <v>25.65</v>
      </c>
      <c r="P3222" s="12" t="s">
        <v>8266</v>
      </c>
      <c r="Q3222" t="s">
        <v>8268</v>
      </c>
      <c r="R3222" s="9">
        <f t="shared" si="155"/>
        <v>41780.785729166666</v>
      </c>
      <c r="S3222" s="9">
        <f t="shared" si="156"/>
        <v>41840.785729166666</v>
      </c>
      <c r="T3222">
        <f t="shared" si="157"/>
        <v>2014</v>
      </c>
    </row>
    <row r="3223" spans="1:20" ht="43.5" x14ac:dyDescent="0.35">
      <c r="A3223">
        <v>458</v>
      </c>
      <c r="B3223" s="3" t="s">
        <v>459</v>
      </c>
      <c r="C3223" s="3" t="s">
        <v>4568</v>
      </c>
      <c r="D3223" s="6">
        <v>10000</v>
      </c>
      <c r="E3223" s="8">
        <v>821</v>
      </c>
      <c r="F3223" t="s">
        <v>8220</v>
      </c>
      <c r="G3223" t="s">
        <v>8224</v>
      </c>
      <c r="H3223" t="s">
        <v>8246</v>
      </c>
      <c r="I3223" s="11">
        <v>1368550060</v>
      </c>
      <c r="J3223">
        <v>1365958060</v>
      </c>
      <c r="K3223" t="b">
        <v>0</v>
      </c>
      <c r="L3223">
        <v>49</v>
      </c>
      <c r="M3223" t="b">
        <v>0</v>
      </c>
      <c r="N3223">
        <f>ROUND(E3223/D3223*100,0)</f>
        <v>8</v>
      </c>
      <c r="O3223">
        <f>IFERROR(ROUND(E3223/L3223,2),0)</f>
        <v>16.760000000000002</v>
      </c>
      <c r="P3223" s="12" t="s">
        <v>8290</v>
      </c>
      <c r="Q3223" t="s">
        <v>8304</v>
      </c>
      <c r="R3223" s="9">
        <f t="shared" si="155"/>
        <v>41378.69976851852</v>
      </c>
      <c r="S3223" s="9">
        <f t="shared" si="156"/>
        <v>41408.69976851852</v>
      </c>
      <c r="T3223">
        <f t="shared" si="157"/>
        <v>2013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>ROUND(E3224/D3224*100,0)</f>
        <v>1</v>
      </c>
      <c r="O3224">
        <f>IFERROR(ROUND(E3224/L3224,2),0)</f>
        <v>67</v>
      </c>
      <c r="P3224" s="12" t="s">
        <v>8280</v>
      </c>
      <c r="Q3224" t="s">
        <v>8314</v>
      </c>
      <c r="R3224" s="9">
        <f t="shared" si="155"/>
        <v>41555.041701388887</v>
      </c>
      <c r="S3224" s="9">
        <f t="shared" si="156"/>
        <v>41585.083368055559</v>
      </c>
      <c r="T3224">
        <f t="shared" si="157"/>
        <v>2013</v>
      </c>
    </row>
    <row r="3225" spans="1:20" ht="43.5" x14ac:dyDescent="0.3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 s="11">
        <v>1459180229</v>
      </c>
      <c r="J3225">
        <v>1457023829</v>
      </c>
      <c r="K3225" t="b">
        <v>0</v>
      </c>
      <c r="L3225">
        <v>3</v>
      </c>
      <c r="M3225" t="b">
        <v>1</v>
      </c>
      <c r="N3225">
        <f>ROUND(E3225/D3225*100,0)</f>
        <v>6500</v>
      </c>
      <c r="O3225">
        <f>IFERROR(ROUND(E3225/L3225,2),0)</f>
        <v>21.67</v>
      </c>
      <c r="P3225" s="12" t="s">
        <v>8266</v>
      </c>
      <c r="Q3225" t="s">
        <v>8268</v>
      </c>
      <c r="R3225" s="9">
        <f t="shared" si="155"/>
        <v>42432.701724537037</v>
      </c>
      <c r="S3225" s="9">
        <f t="shared" si="156"/>
        <v>42457.660057870366</v>
      </c>
      <c r="T3225">
        <f t="shared" si="157"/>
        <v>2016</v>
      </c>
    </row>
    <row r="3226" spans="1:20" ht="43.5" x14ac:dyDescent="0.35">
      <c r="A3226">
        <v>995</v>
      </c>
      <c r="B3226" s="3" t="s">
        <v>996</v>
      </c>
      <c r="C3226" s="3" t="s">
        <v>5105</v>
      </c>
      <c r="D3226" s="6">
        <v>10000</v>
      </c>
      <c r="E3226" s="8">
        <v>726</v>
      </c>
      <c r="F3226" t="s">
        <v>8220</v>
      </c>
      <c r="G3226" t="s">
        <v>8223</v>
      </c>
      <c r="H3226" t="s">
        <v>8245</v>
      </c>
      <c r="I3226" s="11">
        <v>1417276800</v>
      </c>
      <c r="J3226">
        <v>1415140480</v>
      </c>
      <c r="K3226" t="b">
        <v>0</v>
      </c>
      <c r="L3226">
        <v>9</v>
      </c>
      <c r="M3226" t="b">
        <v>0</v>
      </c>
      <c r="N3226">
        <f>ROUND(E3226/D3226*100,0)</f>
        <v>7</v>
      </c>
      <c r="O3226">
        <f>IFERROR(ROUND(E3226/L3226,2),0)</f>
        <v>80.67</v>
      </c>
      <c r="P3226" s="12" t="s">
        <v>8277</v>
      </c>
      <c r="Q3226" t="s">
        <v>8279</v>
      </c>
      <c r="R3226" s="9">
        <f t="shared" si="155"/>
        <v>41947.940740740742</v>
      </c>
      <c r="S3226" s="9">
        <f t="shared" si="156"/>
        <v>41972.666666666672</v>
      </c>
      <c r="T3226">
        <f t="shared" si="157"/>
        <v>2014</v>
      </c>
    </row>
    <row r="3227" spans="1:20" ht="58" x14ac:dyDescent="0.35">
      <c r="A3227">
        <v>1723</v>
      </c>
      <c r="B3227" s="3" t="s">
        <v>1724</v>
      </c>
      <c r="C3227" s="3" t="s">
        <v>5833</v>
      </c>
      <c r="D3227" s="6">
        <v>10000</v>
      </c>
      <c r="E3227" s="8">
        <v>650</v>
      </c>
      <c r="F3227" t="s">
        <v>8220</v>
      </c>
      <c r="G3227" t="s">
        <v>8223</v>
      </c>
      <c r="H3227" t="s">
        <v>8245</v>
      </c>
      <c r="I3227" s="11">
        <v>1435730400</v>
      </c>
      <c r="J3227">
        <v>1430855315</v>
      </c>
      <c r="K3227" t="b">
        <v>0</v>
      </c>
      <c r="L3227">
        <v>3</v>
      </c>
      <c r="M3227" t="b">
        <v>0</v>
      </c>
      <c r="N3227">
        <f>ROUND(E3227/D3227*100,0)</f>
        <v>7</v>
      </c>
      <c r="O3227">
        <f>IFERROR(ROUND(E3227/L3227,2),0)</f>
        <v>216.67</v>
      </c>
      <c r="P3227" s="12" t="s">
        <v>8293</v>
      </c>
      <c r="Q3227" t="s">
        <v>8296</v>
      </c>
      <c r="R3227" s="9">
        <f t="shared" si="155"/>
        <v>42129.82540509259</v>
      </c>
      <c r="S3227" s="9">
        <f t="shared" si="156"/>
        <v>42186.25</v>
      </c>
      <c r="T3227">
        <f t="shared" si="157"/>
        <v>2015</v>
      </c>
    </row>
    <row r="3228" spans="1:20" ht="43.5" x14ac:dyDescent="0.35">
      <c r="A3228">
        <v>3992</v>
      </c>
      <c r="B3228" s="3" t="s">
        <v>3988</v>
      </c>
      <c r="C3228" s="3" t="s">
        <v>8098</v>
      </c>
      <c r="D3228" s="6">
        <v>10000</v>
      </c>
      <c r="E3228" s="8">
        <v>541</v>
      </c>
      <c r="F3228" t="s">
        <v>8220</v>
      </c>
      <c r="G3228" t="s">
        <v>8223</v>
      </c>
      <c r="H3228" t="s">
        <v>8245</v>
      </c>
      <c r="I3228" s="11">
        <v>1449876859</v>
      </c>
      <c r="J3228">
        <v>1444689259</v>
      </c>
      <c r="K3228" t="b">
        <v>0</v>
      </c>
      <c r="L3228">
        <v>9</v>
      </c>
      <c r="M3228" t="b">
        <v>0</v>
      </c>
      <c r="N3228">
        <f>ROUND(E3228/D3228*100,0)</f>
        <v>5</v>
      </c>
      <c r="O3228">
        <f>IFERROR(ROUND(E3228/L3228,2),0)</f>
        <v>60.11</v>
      </c>
      <c r="P3228" s="12" t="s">
        <v>8266</v>
      </c>
      <c r="Q3228" t="s">
        <v>8268</v>
      </c>
      <c r="R3228" s="9">
        <f t="shared" si="155"/>
        <v>42289.94049768518</v>
      </c>
      <c r="S3228" s="9">
        <f t="shared" si="156"/>
        <v>42349.982164351852</v>
      </c>
      <c r="T3228">
        <f t="shared" si="157"/>
        <v>2015</v>
      </c>
    </row>
    <row r="3229" spans="1:20" ht="43.5" x14ac:dyDescent="0.35">
      <c r="A3229">
        <v>3646</v>
      </c>
      <c r="B3229" s="3" t="s">
        <v>3644</v>
      </c>
      <c r="C3229" s="3" t="s">
        <v>7756</v>
      </c>
      <c r="D3229" s="6">
        <v>10000</v>
      </c>
      <c r="E3229" s="8">
        <v>481</v>
      </c>
      <c r="F3229" t="s">
        <v>8220</v>
      </c>
      <c r="G3229" t="s">
        <v>8223</v>
      </c>
      <c r="H3229" t="s">
        <v>8245</v>
      </c>
      <c r="I3229" s="11">
        <v>1434497400</v>
      </c>
      <c r="J3229">
        <v>1431770802</v>
      </c>
      <c r="K3229" t="b">
        <v>0</v>
      </c>
      <c r="L3229">
        <v>8</v>
      </c>
      <c r="M3229" t="b">
        <v>0</v>
      </c>
      <c r="N3229">
        <f>ROUND(E3229/D3229*100,0)</f>
        <v>5</v>
      </c>
      <c r="O3229">
        <f>IFERROR(ROUND(E3229/L3229,2),0)</f>
        <v>60.13</v>
      </c>
      <c r="P3229" s="12" t="s">
        <v>8266</v>
      </c>
      <c r="Q3229" t="s">
        <v>8269</v>
      </c>
      <c r="R3229" s="9">
        <f t="shared" si="155"/>
        <v>42140.421319444446</v>
      </c>
      <c r="S3229" s="9">
        <f t="shared" si="156"/>
        <v>42171.979166666672</v>
      </c>
      <c r="T3229">
        <f t="shared" si="157"/>
        <v>2015</v>
      </c>
    </row>
    <row r="3230" spans="1:20" ht="43.5" x14ac:dyDescent="0.35">
      <c r="A3230">
        <v>2871</v>
      </c>
      <c r="B3230" s="3" t="s">
        <v>2871</v>
      </c>
      <c r="C3230" s="3" t="s">
        <v>6981</v>
      </c>
      <c r="D3230" s="6">
        <v>10000</v>
      </c>
      <c r="E3230" s="8">
        <v>467</v>
      </c>
      <c r="F3230" t="s">
        <v>8220</v>
      </c>
      <c r="G3230" t="s">
        <v>8223</v>
      </c>
      <c r="H3230" t="s">
        <v>8245</v>
      </c>
      <c r="I3230" s="11">
        <v>1419183813</v>
      </c>
      <c r="J3230">
        <v>1417455813</v>
      </c>
      <c r="K3230" t="b">
        <v>0</v>
      </c>
      <c r="L3230">
        <v>13</v>
      </c>
      <c r="M3230" t="b">
        <v>0</v>
      </c>
      <c r="N3230">
        <f>ROUND(E3230/D3230*100,0)</f>
        <v>5</v>
      </c>
      <c r="O3230">
        <f>IFERROR(ROUND(E3230/L3230,2),0)</f>
        <v>35.92</v>
      </c>
      <c r="P3230" s="12" t="s">
        <v>8266</v>
      </c>
      <c r="Q3230" t="s">
        <v>8268</v>
      </c>
      <c r="R3230" s="9">
        <f t="shared" si="155"/>
        <v>41974.738576388889</v>
      </c>
      <c r="S3230" s="9">
        <f t="shared" si="156"/>
        <v>41994.738576388889</v>
      </c>
      <c r="T3230">
        <f t="shared" si="157"/>
        <v>2014</v>
      </c>
    </row>
    <row r="3231" spans="1:20" ht="43.5" x14ac:dyDescent="0.35">
      <c r="A3231">
        <v>3799</v>
      </c>
      <c r="B3231" s="3" t="s">
        <v>3796</v>
      </c>
      <c r="C3231" s="3" t="s">
        <v>7909</v>
      </c>
      <c r="D3231" s="6">
        <v>10000</v>
      </c>
      <c r="E3231" s="8">
        <v>402</v>
      </c>
      <c r="F3231" t="s">
        <v>8220</v>
      </c>
      <c r="G3231" t="s">
        <v>8223</v>
      </c>
      <c r="H3231" t="s">
        <v>8245</v>
      </c>
      <c r="I3231" s="11">
        <v>1457734843</v>
      </c>
      <c r="J3231">
        <v>1455142843</v>
      </c>
      <c r="K3231" t="b">
        <v>0</v>
      </c>
      <c r="L3231">
        <v>4</v>
      </c>
      <c r="M3231" t="b">
        <v>0</v>
      </c>
      <c r="N3231">
        <f>ROUND(E3231/D3231*100,0)</f>
        <v>4</v>
      </c>
      <c r="O3231">
        <f>IFERROR(ROUND(E3231/L3231,2),0)</f>
        <v>100.5</v>
      </c>
      <c r="P3231" s="12" t="s">
        <v>8266</v>
      </c>
      <c r="Q3231" t="s">
        <v>8269</v>
      </c>
      <c r="R3231" s="9">
        <f t="shared" si="155"/>
        <v>42410.93105324074</v>
      </c>
      <c r="S3231" s="9">
        <f t="shared" si="156"/>
        <v>42440.93105324074</v>
      </c>
      <c r="T3231">
        <f t="shared" si="157"/>
        <v>2016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>ROUND(E3232/D3232*100,0)</f>
        <v>160</v>
      </c>
      <c r="O3232">
        <f>IFERROR(ROUND(E3232/L3232,2),0)</f>
        <v>4.92</v>
      </c>
      <c r="P3232" s="12" t="s">
        <v>8280</v>
      </c>
      <c r="Q3232" t="s">
        <v>8299</v>
      </c>
      <c r="R3232" s="9">
        <f t="shared" si="155"/>
        <v>41486.424317129626</v>
      </c>
      <c r="S3232" s="9">
        <f t="shared" si="156"/>
        <v>41546.424317129626</v>
      </c>
      <c r="T3232">
        <f t="shared" si="157"/>
        <v>2013</v>
      </c>
    </row>
    <row r="3233" spans="1:20" ht="43.5" x14ac:dyDescent="0.35">
      <c r="A3233">
        <v>3070</v>
      </c>
      <c r="B3233" s="3" t="s">
        <v>3070</v>
      </c>
      <c r="C3233" s="3" t="s">
        <v>7180</v>
      </c>
      <c r="D3233" s="6">
        <v>10000</v>
      </c>
      <c r="E3233" s="8">
        <v>334</v>
      </c>
      <c r="F3233" t="s">
        <v>8220</v>
      </c>
      <c r="G3233" t="s">
        <v>8224</v>
      </c>
      <c r="H3233" t="s">
        <v>8246</v>
      </c>
      <c r="I3233" s="11">
        <v>1481132169</v>
      </c>
      <c r="J3233">
        <v>1479317769</v>
      </c>
      <c r="K3233" t="b">
        <v>0</v>
      </c>
      <c r="L3233">
        <v>16</v>
      </c>
      <c r="M3233" t="b">
        <v>0</v>
      </c>
      <c r="N3233">
        <f>ROUND(E3233/D3233*100,0)</f>
        <v>3</v>
      </c>
      <c r="O3233">
        <f>IFERROR(ROUND(E3233/L3233,2),0)</f>
        <v>20.88</v>
      </c>
      <c r="P3233" s="12" t="s">
        <v>8266</v>
      </c>
      <c r="Q3233" t="s">
        <v>8267</v>
      </c>
      <c r="R3233" s="9">
        <f t="shared" si="155"/>
        <v>42690.733437499999</v>
      </c>
      <c r="S3233" s="9">
        <f t="shared" si="156"/>
        <v>42711.733437499999</v>
      </c>
      <c r="T3233">
        <f t="shared" si="157"/>
        <v>2016</v>
      </c>
    </row>
    <row r="3234" spans="1:20" ht="58" x14ac:dyDescent="0.35">
      <c r="A3234">
        <v>170</v>
      </c>
      <c r="B3234" s="3" t="s">
        <v>172</v>
      </c>
      <c r="C3234" s="3" t="s">
        <v>4280</v>
      </c>
      <c r="D3234" s="6">
        <v>10000</v>
      </c>
      <c r="E3234" s="8">
        <v>325</v>
      </c>
      <c r="F3234" t="s">
        <v>8220</v>
      </c>
      <c r="G3234" t="s">
        <v>8223</v>
      </c>
      <c r="H3234" t="s">
        <v>8245</v>
      </c>
      <c r="I3234" s="11">
        <v>1440912480</v>
      </c>
      <c r="J3234">
        <v>1438385283</v>
      </c>
      <c r="K3234" t="b">
        <v>0</v>
      </c>
      <c r="L3234">
        <v>10</v>
      </c>
      <c r="M3234" t="b">
        <v>0</v>
      </c>
      <c r="N3234">
        <f>ROUND(E3234/D3234*100,0)</f>
        <v>3</v>
      </c>
      <c r="O3234">
        <f>IFERROR(ROUND(E3234/L3234,2),0)</f>
        <v>32.5</v>
      </c>
      <c r="P3234" s="12" t="s">
        <v>8290</v>
      </c>
      <c r="Q3234" t="s">
        <v>8292</v>
      </c>
      <c r="R3234" s="9">
        <f t="shared" si="155"/>
        <v>42216.977812500001</v>
      </c>
      <c r="S3234" s="9">
        <f t="shared" si="156"/>
        <v>42246.227777777778</v>
      </c>
      <c r="T3234">
        <f t="shared" si="157"/>
        <v>2015</v>
      </c>
    </row>
    <row r="3235" spans="1:20" ht="43.5" x14ac:dyDescent="0.35">
      <c r="A3235">
        <v>3115</v>
      </c>
      <c r="B3235" s="3" t="s">
        <v>3115</v>
      </c>
      <c r="C3235" s="3" t="s">
        <v>7225</v>
      </c>
      <c r="D3235" s="6">
        <v>10000</v>
      </c>
      <c r="E3235" s="8">
        <v>300</v>
      </c>
      <c r="F3235" t="s">
        <v>8220</v>
      </c>
      <c r="G3235" t="s">
        <v>8234</v>
      </c>
      <c r="H3235" t="s">
        <v>8254</v>
      </c>
      <c r="I3235" s="11">
        <v>1465123427</v>
      </c>
      <c r="J3235">
        <v>1462531427</v>
      </c>
      <c r="K3235" t="b">
        <v>0</v>
      </c>
      <c r="L3235">
        <v>1</v>
      </c>
      <c r="M3235" t="b">
        <v>0</v>
      </c>
      <c r="N3235">
        <f>ROUND(E3235/D3235*100,0)</f>
        <v>3</v>
      </c>
      <c r="O3235">
        <f>IFERROR(ROUND(E3235/L3235,2),0)</f>
        <v>300</v>
      </c>
      <c r="P3235" s="12" t="s">
        <v>8266</v>
      </c>
      <c r="Q3235" t="s">
        <v>8267</v>
      </c>
      <c r="R3235" s="9">
        <f t="shared" si="155"/>
        <v>42496.447071759263</v>
      </c>
      <c r="S3235" s="9">
        <f t="shared" si="156"/>
        <v>42526.447071759263</v>
      </c>
      <c r="T3235">
        <f t="shared" si="157"/>
        <v>2016</v>
      </c>
    </row>
    <row r="3236" spans="1:20" ht="58" x14ac:dyDescent="0.35">
      <c r="A3236">
        <v>4060</v>
      </c>
      <c r="B3236" s="3" t="s">
        <v>4056</v>
      </c>
      <c r="C3236" s="3" t="s">
        <v>8164</v>
      </c>
      <c r="D3236" s="6">
        <v>10000</v>
      </c>
      <c r="E3236" s="8">
        <v>285</v>
      </c>
      <c r="F3236" t="s">
        <v>8220</v>
      </c>
      <c r="G3236" t="s">
        <v>8228</v>
      </c>
      <c r="H3236" t="s">
        <v>8250</v>
      </c>
      <c r="I3236" s="11">
        <v>1403539200</v>
      </c>
      <c r="J3236">
        <v>1400604056</v>
      </c>
      <c r="K3236" t="b">
        <v>0</v>
      </c>
      <c r="L3236">
        <v>5</v>
      </c>
      <c r="M3236" t="b">
        <v>0</v>
      </c>
      <c r="N3236">
        <f>ROUND(E3236/D3236*100,0)</f>
        <v>3</v>
      </c>
      <c r="O3236">
        <f>IFERROR(ROUND(E3236/L3236,2),0)</f>
        <v>57</v>
      </c>
      <c r="P3236" s="12" t="s">
        <v>8266</v>
      </c>
      <c r="Q3236" t="s">
        <v>8268</v>
      </c>
      <c r="R3236" s="9">
        <f t="shared" si="155"/>
        <v>41779.695092592592</v>
      </c>
      <c r="S3236" s="9">
        <f t="shared" si="156"/>
        <v>41813.666666666664</v>
      </c>
      <c r="T3236">
        <f t="shared" si="157"/>
        <v>2014</v>
      </c>
    </row>
    <row r="3237" spans="1:20" ht="43.5" x14ac:dyDescent="0.35">
      <c r="A3237">
        <v>2891</v>
      </c>
      <c r="B3237" s="3" t="s">
        <v>2891</v>
      </c>
      <c r="C3237" s="3" t="s">
        <v>7001</v>
      </c>
      <c r="D3237" s="6">
        <v>10000</v>
      </c>
      <c r="E3237" s="8">
        <v>273</v>
      </c>
      <c r="F3237" t="s">
        <v>8220</v>
      </c>
      <c r="G3237" t="s">
        <v>8223</v>
      </c>
      <c r="H3237" t="s">
        <v>8245</v>
      </c>
      <c r="I3237" s="11">
        <v>1460751128</v>
      </c>
      <c r="J3237">
        <v>1455570728</v>
      </c>
      <c r="K3237" t="b">
        <v>0</v>
      </c>
      <c r="L3237">
        <v>10</v>
      </c>
      <c r="M3237" t="b">
        <v>0</v>
      </c>
      <c r="N3237">
        <f>ROUND(E3237/D3237*100,0)</f>
        <v>3</v>
      </c>
      <c r="O3237">
        <f>IFERROR(ROUND(E3237/L3237,2),0)</f>
        <v>27.3</v>
      </c>
      <c r="P3237" s="12" t="s">
        <v>8266</v>
      </c>
      <c r="Q3237" t="s">
        <v>8268</v>
      </c>
      <c r="R3237" s="9">
        <f t="shared" si="155"/>
        <v>42415.883425925931</v>
      </c>
      <c r="S3237" s="9">
        <f t="shared" si="156"/>
        <v>42475.84175925926</v>
      </c>
      <c r="T3237">
        <f t="shared" si="157"/>
        <v>2016</v>
      </c>
    </row>
    <row r="3238" spans="1:20" ht="43.5" x14ac:dyDescent="0.35">
      <c r="A3238">
        <v>4059</v>
      </c>
      <c r="B3238" s="3" t="s">
        <v>4055</v>
      </c>
      <c r="C3238" s="3" t="s">
        <v>8163</v>
      </c>
      <c r="D3238" s="6">
        <v>10000</v>
      </c>
      <c r="E3238" s="8">
        <v>250</v>
      </c>
      <c r="F3238" t="s">
        <v>8220</v>
      </c>
      <c r="G3238" t="s">
        <v>8228</v>
      </c>
      <c r="H3238" t="s">
        <v>8250</v>
      </c>
      <c r="I3238" s="11">
        <v>1410836400</v>
      </c>
      <c r="J3238">
        <v>1408116152</v>
      </c>
      <c r="K3238" t="b">
        <v>0</v>
      </c>
      <c r="L3238">
        <v>7</v>
      </c>
      <c r="M3238" t="b">
        <v>0</v>
      </c>
      <c r="N3238">
        <f>ROUND(E3238/D3238*100,0)</f>
        <v>3</v>
      </c>
      <c r="O3238">
        <f>IFERROR(ROUND(E3238/L3238,2),0)</f>
        <v>35.71</v>
      </c>
      <c r="P3238" s="12" t="s">
        <v>8266</v>
      </c>
      <c r="Q3238" t="s">
        <v>8268</v>
      </c>
      <c r="R3238" s="9">
        <f t="shared" si="155"/>
        <v>41866.640648148146</v>
      </c>
      <c r="S3238" s="9">
        <f t="shared" si="156"/>
        <v>41898.125</v>
      </c>
      <c r="T3238">
        <f t="shared" si="157"/>
        <v>2014</v>
      </c>
    </row>
    <row r="3239" spans="1:20" ht="43.5" x14ac:dyDescent="0.35">
      <c r="A3239">
        <v>775</v>
      </c>
      <c r="B3239" s="3" t="s">
        <v>776</v>
      </c>
      <c r="C3239" s="3" t="s">
        <v>4885</v>
      </c>
      <c r="D3239" s="6">
        <v>10000</v>
      </c>
      <c r="E3239" s="8">
        <v>170</v>
      </c>
      <c r="F3239" t="s">
        <v>8220</v>
      </c>
      <c r="G3239" t="s">
        <v>8223</v>
      </c>
      <c r="H3239" t="s">
        <v>8245</v>
      </c>
      <c r="I3239" s="11">
        <v>1323998795</v>
      </c>
      <c r="J3239">
        <v>1321406795</v>
      </c>
      <c r="K3239" t="b">
        <v>0</v>
      </c>
      <c r="L3239">
        <v>5</v>
      </c>
      <c r="M3239" t="b">
        <v>0</v>
      </c>
      <c r="N3239">
        <f>ROUND(E3239/D3239*100,0)</f>
        <v>2</v>
      </c>
      <c r="O3239">
        <f>IFERROR(ROUND(E3239/L3239,2),0)</f>
        <v>34</v>
      </c>
      <c r="P3239" s="12" t="s">
        <v>8280</v>
      </c>
      <c r="Q3239" t="s">
        <v>8317</v>
      </c>
      <c r="R3239" s="9">
        <f t="shared" si="155"/>
        <v>40863.060127314813</v>
      </c>
      <c r="S3239" s="9">
        <f t="shared" si="156"/>
        <v>40893.060127314813</v>
      </c>
      <c r="T3239">
        <f t="shared" si="157"/>
        <v>2011</v>
      </c>
    </row>
    <row r="3240" spans="1:20" ht="43.5" x14ac:dyDescent="0.35">
      <c r="A3240">
        <v>1157</v>
      </c>
      <c r="B3240" s="3" t="s">
        <v>1158</v>
      </c>
      <c r="C3240" s="3" t="s">
        <v>5267</v>
      </c>
      <c r="D3240" s="6">
        <v>10000</v>
      </c>
      <c r="E3240" s="8">
        <v>151</v>
      </c>
      <c r="F3240" t="s">
        <v>8220</v>
      </c>
      <c r="G3240" t="s">
        <v>8223</v>
      </c>
      <c r="H3240" t="s">
        <v>8245</v>
      </c>
      <c r="I3240" s="11">
        <v>1417795480</v>
      </c>
      <c r="J3240">
        <v>1412607880</v>
      </c>
      <c r="K3240" t="b">
        <v>0</v>
      </c>
      <c r="L3240">
        <v>3</v>
      </c>
      <c r="M3240" t="b">
        <v>0</v>
      </c>
      <c r="N3240">
        <f>ROUND(E3240/D3240*100,0)</f>
        <v>2</v>
      </c>
      <c r="O3240">
        <f>IFERROR(ROUND(E3240/L3240,2),0)</f>
        <v>50.33</v>
      </c>
      <c r="P3240" s="12" t="s">
        <v>8288</v>
      </c>
      <c r="Q3240" t="s">
        <v>8310</v>
      </c>
      <c r="R3240" s="9">
        <f t="shared" si="155"/>
        <v>41918.628240740742</v>
      </c>
      <c r="S3240" s="9">
        <f t="shared" si="156"/>
        <v>41978.669907407413</v>
      </c>
      <c r="T3240">
        <f t="shared" si="157"/>
        <v>2014</v>
      </c>
    </row>
    <row r="3241" spans="1:20" ht="43.5" x14ac:dyDescent="0.35">
      <c r="A3241">
        <v>426</v>
      </c>
      <c r="B3241" s="3" t="s">
        <v>427</v>
      </c>
      <c r="C3241" s="3" t="s">
        <v>4536</v>
      </c>
      <c r="D3241" s="6">
        <v>10000</v>
      </c>
      <c r="E3241" s="8">
        <v>133</v>
      </c>
      <c r="F3241" t="s">
        <v>8220</v>
      </c>
      <c r="G3241" t="s">
        <v>8223</v>
      </c>
      <c r="H3241" t="s">
        <v>8245</v>
      </c>
      <c r="I3241" s="11">
        <v>1456851914</v>
      </c>
      <c r="J3241">
        <v>1454259914</v>
      </c>
      <c r="K3241" t="b">
        <v>0</v>
      </c>
      <c r="L3241">
        <v>8</v>
      </c>
      <c r="M3241" t="b">
        <v>0</v>
      </c>
      <c r="N3241">
        <f>ROUND(E3241/D3241*100,0)</f>
        <v>1</v>
      </c>
      <c r="O3241">
        <f>IFERROR(ROUND(E3241/L3241,2),0)</f>
        <v>16.63</v>
      </c>
      <c r="P3241" s="12" t="s">
        <v>8290</v>
      </c>
      <c r="Q3241" t="s">
        <v>8304</v>
      </c>
      <c r="R3241" s="9">
        <f t="shared" si="155"/>
        <v>42400.711967592593</v>
      </c>
      <c r="S3241" s="9">
        <f t="shared" si="156"/>
        <v>42430.711967592593</v>
      </c>
      <c r="T3241">
        <f t="shared" si="157"/>
        <v>2016</v>
      </c>
    </row>
    <row r="3242" spans="1:20" ht="58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1">
        <v>1431072843</v>
      </c>
      <c r="J3242">
        <v>1427184843</v>
      </c>
      <c r="K3242" t="b">
        <v>0</v>
      </c>
      <c r="L3242">
        <v>3</v>
      </c>
      <c r="M3242" t="b">
        <v>0</v>
      </c>
      <c r="N3242">
        <f>ROUND(E3242/D3242*100,0)</f>
        <v>3</v>
      </c>
      <c r="O3242">
        <f>IFERROR(ROUND(E3242/L3242,2),0)</f>
        <v>20</v>
      </c>
      <c r="P3242" s="12" t="s">
        <v>8277</v>
      </c>
      <c r="Q3242" t="s">
        <v>8307</v>
      </c>
      <c r="R3242" s="9">
        <f t="shared" si="155"/>
        <v>42087.343090277776</v>
      </c>
      <c r="S3242" s="9">
        <f t="shared" si="156"/>
        <v>42132.343090277776</v>
      </c>
      <c r="T3242">
        <f t="shared" si="157"/>
        <v>2015</v>
      </c>
    </row>
    <row r="3243" spans="1:20" ht="43.5" x14ac:dyDescent="0.35">
      <c r="A3243">
        <v>3899</v>
      </c>
      <c r="B3243" s="3" t="s">
        <v>3896</v>
      </c>
      <c r="C3243" s="3" t="s">
        <v>8007</v>
      </c>
      <c r="D3243" s="6">
        <v>10000</v>
      </c>
      <c r="E3243" s="8">
        <v>125</v>
      </c>
      <c r="F3243" t="s">
        <v>8220</v>
      </c>
      <c r="G3243" t="s">
        <v>8223</v>
      </c>
      <c r="H3243" t="s">
        <v>8245</v>
      </c>
      <c r="I3243" s="11">
        <v>1407868561</v>
      </c>
      <c r="J3243">
        <v>1406140561</v>
      </c>
      <c r="K3243" t="b">
        <v>0</v>
      </c>
      <c r="L3243">
        <v>2</v>
      </c>
      <c r="M3243" t="b">
        <v>0</v>
      </c>
      <c r="N3243">
        <f>ROUND(E3243/D3243*100,0)</f>
        <v>1</v>
      </c>
      <c r="O3243">
        <f>IFERROR(ROUND(E3243/L3243,2),0)</f>
        <v>62.5</v>
      </c>
      <c r="P3243" s="12" t="s">
        <v>8266</v>
      </c>
      <c r="Q3243" t="s">
        <v>8268</v>
      </c>
      <c r="R3243" s="9">
        <f t="shared" si="155"/>
        <v>41843.775011574071</v>
      </c>
      <c r="S3243" s="9">
        <f t="shared" si="156"/>
        <v>41863.775011574071</v>
      </c>
      <c r="T3243">
        <f t="shared" si="157"/>
        <v>2014</v>
      </c>
    </row>
    <row r="3244" spans="1:20" ht="29" x14ac:dyDescent="0.35">
      <c r="A3244">
        <v>2749</v>
      </c>
      <c r="B3244" s="3" t="s">
        <v>2749</v>
      </c>
      <c r="C3244" s="3" t="s">
        <v>6859</v>
      </c>
      <c r="D3244" s="6">
        <v>10000</v>
      </c>
      <c r="E3244" s="8">
        <v>110</v>
      </c>
      <c r="F3244" t="s">
        <v>8220</v>
      </c>
      <c r="G3244" t="s">
        <v>8223</v>
      </c>
      <c r="H3244" t="s">
        <v>8245</v>
      </c>
      <c r="I3244" s="11">
        <v>1428171037</v>
      </c>
      <c r="J3244">
        <v>1425582637</v>
      </c>
      <c r="K3244" t="b">
        <v>0</v>
      </c>
      <c r="L3244">
        <v>2</v>
      </c>
      <c r="M3244" t="b">
        <v>0</v>
      </c>
      <c r="N3244">
        <f>ROUND(E3244/D3244*100,0)</f>
        <v>1</v>
      </c>
      <c r="O3244">
        <f>IFERROR(ROUND(E3244/L3244,2),0)</f>
        <v>55</v>
      </c>
      <c r="P3244" s="12" t="s">
        <v>8280</v>
      </c>
      <c r="Q3244" t="s">
        <v>8321</v>
      </c>
      <c r="R3244" s="9">
        <f t="shared" si="155"/>
        <v>42068.799039351856</v>
      </c>
      <c r="S3244" s="9">
        <f t="shared" si="156"/>
        <v>42098.757372685184</v>
      </c>
      <c r="T3244">
        <f t="shared" si="157"/>
        <v>2015</v>
      </c>
    </row>
    <row r="3245" spans="1:20" ht="72.5" x14ac:dyDescent="0.35">
      <c r="A3245">
        <v>984</v>
      </c>
      <c r="B3245" s="3" t="s">
        <v>985</v>
      </c>
      <c r="C3245" s="3" t="s">
        <v>5094</v>
      </c>
      <c r="D3245" s="6">
        <v>10000</v>
      </c>
      <c r="E3245" s="8">
        <v>106</v>
      </c>
      <c r="F3245" t="s">
        <v>8220</v>
      </c>
      <c r="G3245" t="s">
        <v>8223</v>
      </c>
      <c r="H3245" t="s">
        <v>8245</v>
      </c>
      <c r="I3245" s="11">
        <v>1427507208</v>
      </c>
      <c r="J3245">
        <v>1424918808</v>
      </c>
      <c r="K3245" t="b">
        <v>0</v>
      </c>
      <c r="L3245">
        <v>3</v>
      </c>
      <c r="M3245" t="b">
        <v>0</v>
      </c>
      <c r="N3245">
        <f>ROUND(E3245/D3245*100,0)</f>
        <v>1</v>
      </c>
      <c r="O3245">
        <f>IFERROR(ROUND(E3245/L3245,2),0)</f>
        <v>35.33</v>
      </c>
      <c r="P3245" s="12" t="s">
        <v>8277</v>
      </c>
      <c r="Q3245" t="s">
        <v>8279</v>
      </c>
      <c r="R3245" s="9">
        <f t="shared" si="155"/>
        <v>42061.11583333333</v>
      </c>
      <c r="S3245" s="9">
        <f t="shared" si="156"/>
        <v>42091.074166666673</v>
      </c>
      <c r="T3245">
        <f t="shared" si="157"/>
        <v>2015</v>
      </c>
    </row>
    <row r="3246" spans="1:20" ht="43.5" x14ac:dyDescent="0.35">
      <c r="A3246">
        <v>4017</v>
      </c>
      <c r="B3246" s="3" t="s">
        <v>4013</v>
      </c>
      <c r="C3246" s="3" t="s">
        <v>8122</v>
      </c>
      <c r="D3246" s="6">
        <v>10000</v>
      </c>
      <c r="E3246" s="8">
        <v>105</v>
      </c>
      <c r="F3246" t="s">
        <v>8220</v>
      </c>
      <c r="G3246" t="s">
        <v>8223</v>
      </c>
      <c r="H3246" t="s">
        <v>8245</v>
      </c>
      <c r="I3246" s="11">
        <v>1409846874</v>
      </c>
      <c r="J3246">
        <v>1407254874</v>
      </c>
      <c r="K3246" t="b">
        <v>0</v>
      </c>
      <c r="L3246">
        <v>2</v>
      </c>
      <c r="M3246" t="b">
        <v>0</v>
      </c>
      <c r="N3246">
        <f>ROUND(E3246/D3246*100,0)</f>
        <v>1</v>
      </c>
      <c r="O3246">
        <f>IFERROR(ROUND(E3246/L3246,2),0)</f>
        <v>52.5</v>
      </c>
      <c r="P3246" s="12" t="s">
        <v>8266</v>
      </c>
      <c r="Q3246" t="s">
        <v>8268</v>
      </c>
      <c r="R3246" s="9">
        <f t="shared" si="155"/>
        <v>41856.672152777777</v>
      </c>
      <c r="S3246" s="9">
        <f t="shared" si="156"/>
        <v>41886.672152777777</v>
      </c>
      <c r="T3246">
        <f t="shared" si="157"/>
        <v>2014</v>
      </c>
    </row>
    <row r="3247" spans="1:20" ht="43.5" x14ac:dyDescent="0.3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 s="11">
        <v>1486590035</v>
      </c>
      <c r="J3247">
        <v>1483998035</v>
      </c>
      <c r="K3247" t="b">
        <v>0</v>
      </c>
      <c r="L3247">
        <v>2</v>
      </c>
      <c r="M3247" t="b">
        <v>0</v>
      </c>
      <c r="N3247">
        <f>ROUND(E3247/D3247*100,0)</f>
        <v>1</v>
      </c>
      <c r="O3247">
        <f>IFERROR(ROUND(E3247/L3247,2),0)</f>
        <v>29.5</v>
      </c>
      <c r="P3247" s="12" t="s">
        <v>8288</v>
      </c>
      <c r="Q3247" t="s">
        <v>8310</v>
      </c>
      <c r="R3247" s="9">
        <f t="shared" si="155"/>
        <v>42744.903182870374</v>
      </c>
      <c r="S3247" s="9">
        <f t="shared" si="156"/>
        <v>42774.903182870374</v>
      </c>
      <c r="T3247">
        <f t="shared" si="157"/>
        <v>2017</v>
      </c>
    </row>
    <row r="3248" spans="1:20" ht="43.5" x14ac:dyDescent="0.35">
      <c r="A3248">
        <v>3192</v>
      </c>
      <c r="B3248" s="3" t="s">
        <v>3192</v>
      </c>
      <c r="C3248" s="3" t="s">
        <v>7302</v>
      </c>
      <c r="D3248" s="6">
        <v>10000</v>
      </c>
      <c r="E3248" s="8">
        <v>102</v>
      </c>
      <c r="F3248" t="s">
        <v>8220</v>
      </c>
      <c r="G3248" t="s">
        <v>8224</v>
      </c>
      <c r="H3248" t="s">
        <v>8246</v>
      </c>
      <c r="I3248" s="11">
        <v>1425160800</v>
      </c>
      <c r="J3248">
        <v>1421274859</v>
      </c>
      <c r="K3248" t="b">
        <v>0</v>
      </c>
      <c r="L3248">
        <v>8</v>
      </c>
      <c r="M3248" t="b">
        <v>0</v>
      </c>
      <c r="N3248">
        <f>ROUND(E3248/D3248*100,0)</f>
        <v>1</v>
      </c>
      <c r="O3248">
        <f>IFERROR(ROUND(E3248/L3248,2),0)</f>
        <v>12.75</v>
      </c>
      <c r="P3248" s="12" t="s">
        <v>8266</v>
      </c>
      <c r="Q3248" t="s">
        <v>8269</v>
      </c>
      <c r="R3248" s="9">
        <f t="shared" si="155"/>
        <v>42018.94049768518</v>
      </c>
      <c r="S3248" s="9">
        <f t="shared" si="156"/>
        <v>42063.916666666672</v>
      </c>
      <c r="T3248">
        <f t="shared" si="157"/>
        <v>2015</v>
      </c>
    </row>
    <row r="3249" spans="1:20" ht="43.5" x14ac:dyDescent="0.35">
      <c r="A3249">
        <v>2944</v>
      </c>
      <c r="B3249" s="3" t="s">
        <v>2944</v>
      </c>
      <c r="C3249" s="3" t="s">
        <v>7054</v>
      </c>
      <c r="D3249" s="6">
        <v>10000</v>
      </c>
      <c r="E3249" s="8">
        <v>100</v>
      </c>
      <c r="F3249" t="s">
        <v>8220</v>
      </c>
      <c r="G3249" t="s">
        <v>8223</v>
      </c>
      <c r="H3249" t="s">
        <v>8245</v>
      </c>
      <c r="I3249" s="11">
        <v>1433714198</v>
      </c>
      <c r="J3249">
        <v>1431122198</v>
      </c>
      <c r="K3249" t="b">
        <v>0</v>
      </c>
      <c r="L3249">
        <v>1</v>
      </c>
      <c r="M3249" t="b">
        <v>0</v>
      </c>
      <c r="N3249">
        <f>ROUND(E3249/D3249*100,0)</f>
        <v>1</v>
      </c>
      <c r="O3249">
        <f>IFERROR(ROUND(E3249/L3249,2),0)</f>
        <v>100</v>
      </c>
      <c r="P3249" s="12" t="s">
        <v>8266</v>
      </c>
      <c r="Q3249" t="s">
        <v>8267</v>
      </c>
      <c r="R3249" s="9">
        <f t="shared" si="155"/>
        <v>42132.9143287037</v>
      </c>
      <c r="S3249" s="9">
        <f t="shared" si="156"/>
        <v>42162.9143287037</v>
      </c>
      <c r="T3249">
        <f t="shared" si="157"/>
        <v>2015</v>
      </c>
    </row>
    <row r="3250" spans="1:20" ht="43.5" x14ac:dyDescent="0.35">
      <c r="A3250">
        <v>661</v>
      </c>
      <c r="B3250" s="3" t="s">
        <v>662</v>
      </c>
      <c r="C3250" s="3" t="s">
        <v>4771</v>
      </c>
      <c r="D3250" s="6">
        <v>10000</v>
      </c>
      <c r="E3250" s="8">
        <v>95</v>
      </c>
      <c r="F3250" t="s">
        <v>8220</v>
      </c>
      <c r="G3250" t="s">
        <v>8223</v>
      </c>
      <c r="H3250" t="s">
        <v>8245</v>
      </c>
      <c r="I3250" s="11">
        <v>1477236559</v>
      </c>
      <c r="J3250">
        <v>1474644559</v>
      </c>
      <c r="K3250" t="b">
        <v>0</v>
      </c>
      <c r="L3250">
        <v>9</v>
      </c>
      <c r="M3250" t="b">
        <v>0</v>
      </c>
      <c r="N3250">
        <f>ROUND(E3250/D3250*100,0)</f>
        <v>1</v>
      </c>
      <c r="O3250">
        <f>IFERROR(ROUND(E3250/L3250,2),0)</f>
        <v>10.56</v>
      </c>
      <c r="P3250" s="12" t="s">
        <v>8277</v>
      </c>
      <c r="Q3250" t="s">
        <v>8279</v>
      </c>
      <c r="R3250" s="9">
        <f t="shared" si="155"/>
        <v>42636.645358796297</v>
      </c>
      <c r="S3250" s="9">
        <f t="shared" si="156"/>
        <v>42666.645358796297</v>
      </c>
      <c r="T3250">
        <f t="shared" si="157"/>
        <v>2016</v>
      </c>
    </row>
    <row r="3251" spans="1:20" ht="43.5" x14ac:dyDescent="0.35">
      <c r="A3251">
        <v>2160</v>
      </c>
      <c r="B3251" s="3" t="s">
        <v>2161</v>
      </c>
      <c r="C3251" s="3" t="s">
        <v>6270</v>
      </c>
      <c r="D3251" s="6">
        <v>10000</v>
      </c>
      <c r="E3251" s="8">
        <v>85</v>
      </c>
      <c r="F3251" t="s">
        <v>8220</v>
      </c>
      <c r="G3251" t="s">
        <v>8223</v>
      </c>
      <c r="H3251" t="s">
        <v>8245</v>
      </c>
      <c r="I3251" s="11">
        <v>1337447105</v>
      </c>
      <c r="J3251">
        <v>1334855105</v>
      </c>
      <c r="K3251" t="b">
        <v>0</v>
      </c>
      <c r="L3251">
        <v>16</v>
      </c>
      <c r="M3251" t="b">
        <v>0</v>
      </c>
      <c r="N3251">
        <f>ROUND(E3251/D3251*100,0)</f>
        <v>1</v>
      </c>
      <c r="O3251">
        <f>IFERROR(ROUND(E3251/L3251,2),0)</f>
        <v>5.31</v>
      </c>
      <c r="P3251" s="12" t="s">
        <v>8285</v>
      </c>
      <c r="Q3251" t="s">
        <v>8300</v>
      </c>
      <c r="R3251" s="9">
        <f t="shared" si="155"/>
        <v>41018.711863425924</v>
      </c>
      <c r="S3251" s="9">
        <f t="shared" si="156"/>
        <v>41048.711863425924</v>
      </c>
      <c r="T3251">
        <f t="shared" si="157"/>
        <v>2012</v>
      </c>
    </row>
    <row r="3252" spans="1:20" ht="43.5" x14ac:dyDescent="0.35">
      <c r="A3252">
        <v>454</v>
      </c>
      <c r="B3252" s="3" t="s">
        <v>455</v>
      </c>
      <c r="C3252" s="3" t="s">
        <v>4564</v>
      </c>
      <c r="D3252" s="6">
        <v>10000</v>
      </c>
      <c r="E3252" s="8">
        <v>82</v>
      </c>
      <c r="F3252" t="s">
        <v>8220</v>
      </c>
      <c r="G3252" t="s">
        <v>8223</v>
      </c>
      <c r="H3252" t="s">
        <v>8245</v>
      </c>
      <c r="I3252" s="11">
        <v>1417007640</v>
      </c>
      <c r="J3252">
        <v>1414343571</v>
      </c>
      <c r="K3252" t="b">
        <v>0</v>
      </c>
      <c r="L3252">
        <v>5</v>
      </c>
      <c r="M3252" t="b">
        <v>0</v>
      </c>
      <c r="N3252">
        <f>ROUND(E3252/D3252*100,0)</f>
        <v>1</v>
      </c>
      <c r="O3252">
        <f>IFERROR(ROUND(E3252/L3252,2),0)</f>
        <v>16.399999999999999</v>
      </c>
      <c r="P3252" s="12" t="s">
        <v>8290</v>
      </c>
      <c r="Q3252" t="s">
        <v>8304</v>
      </c>
      <c r="R3252" s="9">
        <f t="shared" si="155"/>
        <v>41938.717256944445</v>
      </c>
      <c r="S3252" s="9">
        <f t="shared" si="156"/>
        <v>41969.551388888889</v>
      </c>
      <c r="T3252">
        <f t="shared" si="157"/>
        <v>2014</v>
      </c>
    </row>
    <row r="3253" spans="1:20" ht="58" x14ac:dyDescent="0.35">
      <c r="A3253">
        <v>1436</v>
      </c>
      <c r="B3253" s="3" t="s">
        <v>1437</v>
      </c>
      <c r="C3253" s="3" t="s">
        <v>5546</v>
      </c>
      <c r="D3253" s="6">
        <v>10000</v>
      </c>
      <c r="E3253" s="8">
        <v>77</v>
      </c>
      <c r="F3253" t="s">
        <v>8220</v>
      </c>
      <c r="G3253" t="s">
        <v>8235</v>
      </c>
      <c r="H3253" t="s">
        <v>8248</v>
      </c>
      <c r="I3253" s="11">
        <v>1456043057</v>
      </c>
      <c r="J3253">
        <v>1453451057</v>
      </c>
      <c r="K3253" t="b">
        <v>0</v>
      </c>
      <c r="L3253">
        <v>2</v>
      </c>
      <c r="M3253" t="b">
        <v>0</v>
      </c>
      <c r="N3253">
        <f>ROUND(E3253/D3253*100,0)</f>
        <v>1</v>
      </c>
      <c r="O3253">
        <f>IFERROR(ROUND(E3253/L3253,2),0)</f>
        <v>38.5</v>
      </c>
      <c r="P3253" s="12" t="s">
        <v>8280</v>
      </c>
      <c r="Q3253" t="s">
        <v>8313</v>
      </c>
      <c r="R3253" s="9">
        <f t="shared" si="155"/>
        <v>42391.35019675926</v>
      </c>
      <c r="S3253" s="9">
        <f t="shared" si="156"/>
        <v>42421.35019675926</v>
      </c>
      <c r="T3253">
        <f t="shared" si="157"/>
        <v>2016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1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>ROUND(E3254/D3254*100,0)</f>
        <v>1</v>
      </c>
      <c r="O3254">
        <f>IFERROR(ROUND(E3254/L3254,2),0)</f>
        <v>27.5</v>
      </c>
      <c r="P3254" s="12" t="s">
        <v>8280</v>
      </c>
      <c r="Q3254" t="s">
        <v>8314</v>
      </c>
      <c r="R3254" s="9">
        <f t="shared" si="155"/>
        <v>41054.847777777781</v>
      </c>
      <c r="S3254" s="9">
        <f t="shared" si="156"/>
        <v>41114.847777777781</v>
      </c>
      <c r="T3254">
        <f t="shared" si="157"/>
        <v>2012</v>
      </c>
    </row>
    <row r="3255" spans="1:20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1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>ROUND(E3255/D3255*100,0)</f>
        <v>1</v>
      </c>
      <c r="O3255">
        <f>IFERROR(ROUND(E3255/L3255,2),0)</f>
        <v>27.5</v>
      </c>
      <c r="P3255" s="12" t="s">
        <v>8277</v>
      </c>
      <c r="Q3255" t="s">
        <v>8307</v>
      </c>
      <c r="R3255" s="9">
        <f t="shared" si="155"/>
        <v>42096.918240740735</v>
      </c>
      <c r="S3255" s="9">
        <f t="shared" si="156"/>
        <v>42126.918240740735</v>
      </c>
      <c r="T3255">
        <f t="shared" si="157"/>
        <v>2015</v>
      </c>
    </row>
    <row r="3256" spans="1:20" ht="43.5" x14ac:dyDescent="0.35">
      <c r="A3256">
        <v>466</v>
      </c>
      <c r="B3256" s="3" t="s">
        <v>467</v>
      </c>
      <c r="C3256" s="3" t="s">
        <v>4576</v>
      </c>
      <c r="D3256" s="6">
        <v>10000</v>
      </c>
      <c r="E3256" s="8">
        <v>76</v>
      </c>
      <c r="F3256" t="s">
        <v>8220</v>
      </c>
      <c r="G3256" t="s">
        <v>8223</v>
      </c>
      <c r="H3256" t="s">
        <v>8245</v>
      </c>
      <c r="I3256" s="11">
        <v>1347057464</v>
      </c>
      <c r="J3256">
        <v>1344465464</v>
      </c>
      <c r="K3256" t="b">
        <v>0</v>
      </c>
      <c r="L3256">
        <v>5</v>
      </c>
      <c r="M3256" t="b">
        <v>0</v>
      </c>
      <c r="N3256">
        <f>ROUND(E3256/D3256*100,0)</f>
        <v>1</v>
      </c>
      <c r="O3256">
        <f>IFERROR(ROUND(E3256/L3256,2),0)</f>
        <v>15.2</v>
      </c>
      <c r="P3256" s="12" t="s">
        <v>8290</v>
      </c>
      <c r="Q3256" t="s">
        <v>8304</v>
      </c>
      <c r="R3256" s="9">
        <f t="shared" si="155"/>
        <v>41129.942870370374</v>
      </c>
      <c r="S3256" s="9">
        <f t="shared" si="156"/>
        <v>41159.942870370374</v>
      </c>
      <c r="T3256">
        <f t="shared" si="157"/>
        <v>2012</v>
      </c>
    </row>
    <row r="3257" spans="1:20" ht="43.5" x14ac:dyDescent="0.35">
      <c r="A3257">
        <v>1070</v>
      </c>
      <c r="B3257" s="3" t="s">
        <v>1071</v>
      </c>
      <c r="C3257" s="3" t="s">
        <v>5180</v>
      </c>
      <c r="D3257" s="6">
        <v>10000</v>
      </c>
      <c r="E3257" s="8">
        <v>70</v>
      </c>
      <c r="F3257" t="s">
        <v>8220</v>
      </c>
      <c r="G3257" t="s">
        <v>8223</v>
      </c>
      <c r="H3257" t="s">
        <v>8245</v>
      </c>
      <c r="I3257" s="11">
        <v>1349050622</v>
      </c>
      <c r="J3257">
        <v>1347322622</v>
      </c>
      <c r="K3257" t="b">
        <v>0</v>
      </c>
      <c r="L3257">
        <v>2</v>
      </c>
      <c r="M3257" t="b">
        <v>0</v>
      </c>
      <c r="N3257">
        <f>ROUND(E3257/D3257*100,0)</f>
        <v>1</v>
      </c>
      <c r="O3257">
        <f>IFERROR(ROUND(E3257/L3257,2),0)</f>
        <v>35</v>
      </c>
      <c r="P3257" s="12" t="s">
        <v>8285</v>
      </c>
      <c r="Q3257" t="s">
        <v>8300</v>
      </c>
      <c r="R3257" s="9">
        <f t="shared" si="155"/>
        <v>41163.011828703704</v>
      </c>
      <c r="S3257" s="9">
        <f t="shared" si="156"/>
        <v>41183.011828703704</v>
      </c>
      <c r="T3257">
        <f t="shared" si="157"/>
        <v>2012</v>
      </c>
    </row>
    <row r="3258" spans="1:20" ht="43.5" x14ac:dyDescent="0.3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 s="11">
        <v>1443726142</v>
      </c>
      <c r="J3258">
        <v>1441134142</v>
      </c>
      <c r="K3258" t="b">
        <v>0</v>
      </c>
      <c r="L3258">
        <v>3</v>
      </c>
      <c r="M3258" t="b">
        <v>0</v>
      </c>
      <c r="N3258">
        <f>ROUND(E3258/D3258*100,0)</f>
        <v>0</v>
      </c>
      <c r="O3258">
        <f>IFERROR(ROUND(E3258/L3258,2),0)</f>
        <v>18.329999999999998</v>
      </c>
      <c r="P3258" s="12" t="s">
        <v>8277</v>
      </c>
      <c r="Q3258" t="s">
        <v>8307</v>
      </c>
      <c r="R3258" s="9">
        <f t="shared" si="155"/>
        <v>42248.793310185181</v>
      </c>
      <c r="S3258" s="9">
        <f t="shared" si="156"/>
        <v>42278.793310185181</v>
      </c>
      <c r="T3258">
        <f t="shared" si="157"/>
        <v>2015</v>
      </c>
    </row>
    <row r="3259" spans="1:20" ht="43.5" x14ac:dyDescent="0.35">
      <c r="A3259">
        <v>586</v>
      </c>
      <c r="B3259" s="3" t="s">
        <v>587</v>
      </c>
      <c r="C3259" s="3" t="s">
        <v>4696</v>
      </c>
      <c r="D3259" s="6">
        <v>10000</v>
      </c>
      <c r="E3259" s="8">
        <v>56</v>
      </c>
      <c r="F3259" t="s">
        <v>8220</v>
      </c>
      <c r="G3259" t="s">
        <v>8223</v>
      </c>
      <c r="H3259" t="s">
        <v>8245</v>
      </c>
      <c r="I3259" s="11">
        <v>1424032207</v>
      </c>
      <c r="J3259">
        <v>1421440207</v>
      </c>
      <c r="K3259" t="b">
        <v>0</v>
      </c>
      <c r="L3259">
        <v>4</v>
      </c>
      <c r="M3259" t="b">
        <v>0</v>
      </c>
      <c r="N3259">
        <f>ROUND(E3259/D3259*100,0)</f>
        <v>1</v>
      </c>
      <c r="O3259">
        <f>IFERROR(ROUND(E3259/L3259,2),0)</f>
        <v>14</v>
      </c>
      <c r="P3259" s="12" t="s">
        <v>8277</v>
      </c>
      <c r="Q3259" t="s">
        <v>8307</v>
      </c>
      <c r="R3259" s="9">
        <f t="shared" si="155"/>
        <v>42020.854247685187</v>
      </c>
      <c r="S3259" s="9">
        <f t="shared" si="156"/>
        <v>42050.854247685187</v>
      </c>
      <c r="T3259">
        <f t="shared" si="157"/>
        <v>2015</v>
      </c>
    </row>
    <row r="3260" spans="1:20" ht="43.5" x14ac:dyDescent="0.35">
      <c r="A3260">
        <v>1082</v>
      </c>
      <c r="B3260" s="3" t="s">
        <v>1083</v>
      </c>
      <c r="C3260" s="3" t="s">
        <v>5192</v>
      </c>
      <c r="D3260" s="6">
        <v>10000</v>
      </c>
      <c r="E3260" s="8">
        <v>56</v>
      </c>
      <c r="F3260" t="s">
        <v>8220</v>
      </c>
      <c r="G3260" t="s">
        <v>8223</v>
      </c>
      <c r="H3260" t="s">
        <v>8245</v>
      </c>
      <c r="I3260" s="11">
        <v>1344635088</v>
      </c>
      <c r="J3260">
        <v>1342043088</v>
      </c>
      <c r="K3260" t="b">
        <v>0</v>
      </c>
      <c r="L3260">
        <v>3</v>
      </c>
      <c r="M3260" t="b">
        <v>0</v>
      </c>
      <c r="N3260">
        <f>ROUND(E3260/D3260*100,0)</f>
        <v>1</v>
      </c>
      <c r="O3260">
        <f>IFERROR(ROUND(E3260/L3260,2),0)</f>
        <v>18.670000000000002</v>
      </c>
      <c r="P3260" s="12" t="s">
        <v>8285</v>
      </c>
      <c r="Q3260" t="s">
        <v>8300</v>
      </c>
      <c r="R3260" s="9">
        <f t="shared" si="155"/>
        <v>41101.906111111115</v>
      </c>
      <c r="S3260" s="9">
        <f t="shared" si="156"/>
        <v>41131.906111111115</v>
      </c>
      <c r="T3260">
        <f t="shared" si="157"/>
        <v>2012</v>
      </c>
    </row>
    <row r="3261" spans="1:20" ht="43.5" x14ac:dyDescent="0.35">
      <c r="A3261">
        <v>1875</v>
      </c>
      <c r="B3261" s="3" t="s">
        <v>1876</v>
      </c>
      <c r="C3261" s="3" t="s">
        <v>5985</v>
      </c>
      <c r="D3261" s="6">
        <v>10000</v>
      </c>
      <c r="E3261" s="8">
        <v>51</v>
      </c>
      <c r="F3261" t="s">
        <v>8220</v>
      </c>
      <c r="G3261" t="s">
        <v>8223</v>
      </c>
      <c r="H3261" t="s">
        <v>8245</v>
      </c>
      <c r="I3261" s="11">
        <v>1470519308</v>
      </c>
      <c r="J3261">
        <v>1465335308</v>
      </c>
      <c r="K3261" t="b">
        <v>0</v>
      </c>
      <c r="L3261">
        <v>3</v>
      </c>
      <c r="M3261" t="b">
        <v>0</v>
      </c>
      <c r="N3261">
        <f>ROUND(E3261/D3261*100,0)</f>
        <v>1</v>
      </c>
      <c r="O3261">
        <f>IFERROR(ROUND(E3261/L3261,2),0)</f>
        <v>17</v>
      </c>
      <c r="P3261" s="12" t="s">
        <v>8285</v>
      </c>
      <c r="Q3261" t="s">
        <v>8309</v>
      </c>
      <c r="R3261" s="9">
        <f t="shared" si="155"/>
        <v>42528.899398148147</v>
      </c>
      <c r="S3261" s="9">
        <f t="shared" si="156"/>
        <v>42588.899398148147</v>
      </c>
      <c r="T3261">
        <f t="shared" si="157"/>
        <v>2016</v>
      </c>
    </row>
    <row r="3262" spans="1:20" ht="43.5" x14ac:dyDescent="0.35">
      <c r="A3262">
        <v>1109</v>
      </c>
      <c r="B3262" s="3" t="s">
        <v>1110</v>
      </c>
      <c r="C3262" s="3" t="s">
        <v>5219</v>
      </c>
      <c r="D3262" s="6">
        <v>10000</v>
      </c>
      <c r="E3262" s="8">
        <v>45</v>
      </c>
      <c r="F3262" t="s">
        <v>8220</v>
      </c>
      <c r="G3262" t="s">
        <v>8223</v>
      </c>
      <c r="H3262" t="s">
        <v>8245</v>
      </c>
      <c r="I3262" s="11">
        <v>1479495790</v>
      </c>
      <c r="J3262">
        <v>1476900190</v>
      </c>
      <c r="K3262" t="b">
        <v>0</v>
      </c>
      <c r="L3262">
        <v>3</v>
      </c>
      <c r="M3262" t="b">
        <v>0</v>
      </c>
      <c r="N3262">
        <f>ROUND(E3262/D3262*100,0)</f>
        <v>0</v>
      </c>
      <c r="O3262">
        <f>IFERROR(ROUND(E3262/L3262,2),0)</f>
        <v>15</v>
      </c>
      <c r="P3262" s="12" t="s">
        <v>8285</v>
      </c>
      <c r="Q3262" t="s">
        <v>8300</v>
      </c>
      <c r="R3262" s="9">
        <f t="shared" si="155"/>
        <v>42662.752199074079</v>
      </c>
      <c r="S3262" s="9">
        <f t="shared" si="156"/>
        <v>42692.793865740736</v>
      </c>
      <c r="T3262">
        <f t="shared" si="157"/>
        <v>2016</v>
      </c>
    </row>
    <row r="3263" spans="1:20" ht="58" x14ac:dyDescent="0.35">
      <c r="A3263">
        <v>3053</v>
      </c>
      <c r="B3263" s="3" t="s">
        <v>3053</v>
      </c>
      <c r="C3263" s="3" t="s">
        <v>7163</v>
      </c>
      <c r="D3263" s="6">
        <v>10000</v>
      </c>
      <c r="E3263" s="8">
        <v>40</v>
      </c>
      <c r="F3263" t="s">
        <v>8220</v>
      </c>
      <c r="G3263" t="s">
        <v>8223</v>
      </c>
      <c r="H3263" t="s">
        <v>8245</v>
      </c>
      <c r="I3263" s="11">
        <v>1412222340</v>
      </c>
      <c r="J3263">
        <v>1407781013</v>
      </c>
      <c r="K3263" t="b">
        <v>0</v>
      </c>
      <c r="L3263">
        <v>3</v>
      </c>
      <c r="M3263" t="b">
        <v>0</v>
      </c>
      <c r="N3263">
        <f>ROUND(E3263/D3263*100,0)</f>
        <v>0</v>
      </c>
      <c r="O3263">
        <f>IFERROR(ROUND(E3263/L3263,2),0)</f>
        <v>13.33</v>
      </c>
      <c r="P3263" s="12" t="s">
        <v>8266</v>
      </c>
      <c r="Q3263" t="s">
        <v>8267</v>
      </c>
      <c r="R3263" s="9">
        <f t="shared" si="155"/>
        <v>41862.761724537035</v>
      </c>
      <c r="S3263" s="9">
        <f t="shared" si="156"/>
        <v>41914.165972222225</v>
      </c>
      <c r="T3263">
        <f t="shared" si="157"/>
        <v>2014</v>
      </c>
    </row>
    <row r="3264" spans="1:20" ht="43.5" x14ac:dyDescent="0.35">
      <c r="A3264">
        <v>4042</v>
      </c>
      <c r="B3264" s="3" t="s">
        <v>4038</v>
      </c>
      <c r="C3264" s="3" t="s">
        <v>8146</v>
      </c>
      <c r="D3264" s="6">
        <v>10000</v>
      </c>
      <c r="E3264" s="8">
        <v>21</v>
      </c>
      <c r="F3264" t="s">
        <v>8220</v>
      </c>
      <c r="G3264" t="s">
        <v>8223</v>
      </c>
      <c r="H3264" t="s">
        <v>8245</v>
      </c>
      <c r="I3264" s="11">
        <v>1421781360</v>
      </c>
      <c r="J3264">
        <v>1419213664</v>
      </c>
      <c r="K3264" t="b">
        <v>0</v>
      </c>
      <c r="L3264">
        <v>3</v>
      </c>
      <c r="M3264" t="b">
        <v>0</v>
      </c>
      <c r="N3264">
        <f>ROUND(E3264/D3264*100,0)</f>
        <v>0</v>
      </c>
      <c r="O3264">
        <f>IFERROR(ROUND(E3264/L3264,2),0)</f>
        <v>7</v>
      </c>
      <c r="P3264" s="12" t="s">
        <v>8266</v>
      </c>
      <c r="Q3264" t="s">
        <v>8268</v>
      </c>
      <c r="R3264" s="9">
        <f t="shared" si="155"/>
        <v>41995.084074074075</v>
      </c>
      <c r="S3264" s="9">
        <f t="shared" si="156"/>
        <v>42024.802777777775</v>
      </c>
      <c r="T3264">
        <f t="shared" si="157"/>
        <v>2014</v>
      </c>
    </row>
    <row r="3265" spans="1:20" ht="43.5" x14ac:dyDescent="0.35">
      <c r="A3265">
        <v>3852</v>
      </c>
      <c r="B3265" s="3" t="s">
        <v>3849</v>
      </c>
      <c r="C3265" s="3" t="s">
        <v>7961</v>
      </c>
      <c r="D3265" s="6">
        <v>10000</v>
      </c>
      <c r="E3265" s="8">
        <v>20</v>
      </c>
      <c r="F3265" t="s">
        <v>8220</v>
      </c>
      <c r="G3265" t="s">
        <v>8223</v>
      </c>
      <c r="H3265" t="s">
        <v>8245</v>
      </c>
      <c r="I3265" s="11">
        <v>1427427276</v>
      </c>
      <c r="J3265">
        <v>1425270876</v>
      </c>
      <c r="K3265" t="b">
        <v>0</v>
      </c>
      <c r="L3265">
        <v>2</v>
      </c>
      <c r="M3265" t="b">
        <v>0</v>
      </c>
      <c r="N3265">
        <f>ROUND(E3265/D3265*100,0)</f>
        <v>0</v>
      </c>
      <c r="O3265">
        <f>IFERROR(ROUND(E3265/L3265,2),0)</f>
        <v>10</v>
      </c>
      <c r="P3265" s="12" t="s">
        <v>8266</v>
      </c>
      <c r="Q3265" t="s">
        <v>8268</v>
      </c>
      <c r="R3265" s="9">
        <f t="shared" si="155"/>
        <v>42065.190694444449</v>
      </c>
      <c r="S3265" s="9">
        <f t="shared" si="156"/>
        <v>42090.149027777778</v>
      </c>
      <c r="T3265">
        <f t="shared" si="157"/>
        <v>2015</v>
      </c>
    </row>
    <row r="3266" spans="1:20" ht="43.5" x14ac:dyDescent="0.35">
      <c r="A3266">
        <v>1169</v>
      </c>
      <c r="B3266" s="3" t="s">
        <v>1170</v>
      </c>
      <c r="C3266" s="3" t="s">
        <v>5279</v>
      </c>
      <c r="D3266" s="6">
        <v>10000</v>
      </c>
      <c r="E3266" s="8">
        <v>17</v>
      </c>
      <c r="F3266" t="s">
        <v>8220</v>
      </c>
      <c r="G3266" t="s">
        <v>8223</v>
      </c>
      <c r="H3266" t="s">
        <v>8245</v>
      </c>
      <c r="I3266" s="11">
        <v>1424593763</v>
      </c>
      <c r="J3266">
        <v>1422001763</v>
      </c>
      <c r="K3266" t="b">
        <v>0</v>
      </c>
      <c r="L3266">
        <v>3</v>
      </c>
      <c r="M3266" t="b">
        <v>0</v>
      </c>
      <c r="N3266">
        <f>ROUND(E3266/D3266*100,0)</f>
        <v>0</v>
      </c>
      <c r="O3266">
        <f>IFERROR(ROUND(E3266/L3266,2),0)</f>
        <v>5.67</v>
      </c>
      <c r="P3266" s="12" t="s">
        <v>8288</v>
      </c>
      <c r="Q3266" t="s">
        <v>8310</v>
      </c>
      <c r="R3266" s="9">
        <f t="shared" si="155"/>
        <v>42027.353738425925</v>
      </c>
      <c r="S3266" s="9">
        <f t="shared" si="156"/>
        <v>42057.353738425925</v>
      </c>
      <c r="T3266">
        <f t="shared" si="157"/>
        <v>2015</v>
      </c>
    </row>
    <row r="3267" spans="1:20" ht="43.5" x14ac:dyDescent="0.35">
      <c r="A3267">
        <v>443</v>
      </c>
      <c r="B3267" s="3" t="s">
        <v>444</v>
      </c>
      <c r="C3267" s="3" t="s">
        <v>4553</v>
      </c>
      <c r="D3267" s="6">
        <v>10000</v>
      </c>
      <c r="E3267" s="8">
        <v>10</v>
      </c>
      <c r="F3267" t="s">
        <v>8220</v>
      </c>
      <c r="G3267" t="s">
        <v>8228</v>
      </c>
      <c r="H3267" t="s">
        <v>8250</v>
      </c>
      <c r="I3267" s="11">
        <v>1391991701</v>
      </c>
      <c r="J3267">
        <v>1389399701</v>
      </c>
      <c r="K3267" t="b">
        <v>0</v>
      </c>
      <c r="L3267">
        <v>2</v>
      </c>
      <c r="M3267" t="b">
        <v>0</v>
      </c>
      <c r="N3267">
        <f>ROUND(E3267/D3267*100,0)</f>
        <v>0</v>
      </c>
      <c r="O3267">
        <f>IFERROR(ROUND(E3267/L3267,2),0)</f>
        <v>5</v>
      </c>
      <c r="P3267" s="12" t="s">
        <v>8290</v>
      </c>
      <c r="Q3267" t="s">
        <v>8304</v>
      </c>
      <c r="R3267" s="9">
        <f t="shared" ref="R3267:R3330" si="158">(((J3267/60)/60)/24)+DATE(1970,1,1)</f>
        <v>41650.015057870369</v>
      </c>
      <c r="S3267" s="9">
        <f t="shared" ref="S3267:S3330" si="159">(((I3267/60)/60)/24)+DATE(1970,1,1)</f>
        <v>41680.015057870369</v>
      </c>
      <c r="T3267">
        <f t="shared" si="157"/>
        <v>2014</v>
      </c>
    </row>
    <row r="3268" spans="1:20" ht="43.5" x14ac:dyDescent="0.35">
      <c r="A3268">
        <v>482</v>
      </c>
      <c r="B3268" s="3" t="s">
        <v>483</v>
      </c>
      <c r="C3268" s="3" t="s">
        <v>4592</v>
      </c>
      <c r="D3268" s="6">
        <v>10000</v>
      </c>
      <c r="E3268" s="8">
        <v>10</v>
      </c>
      <c r="F3268" t="s">
        <v>8220</v>
      </c>
      <c r="G3268" t="s">
        <v>8223</v>
      </c>
      <c r="H3268" t="s">
        <v>8245</v>
      </c>
      <c r="I3268" s="11">
        <v>1460644440</v>
      </c>
      <c r="J3268">
        <v>1458336690</v>
      </c>
      <c r="K3268" t="b">
        <v>0</v>
      </c>
      <c r="L3268">
        <v>1</v>
      </c>
      <c r="M3268" t="b">
        <v>0</v>
      </c>
      <c r="N3268">
        <f>ROUND(E3268/D3268*100,0)</f>
        <v>0</v>
      </c>
      <c r="O3268">
        <f>IFERROR(ROUND(E3268/L3268,2),0)</f>
        <v>10</v>
      </c>
      <c r="P3268" s="12" t="s">
        <v>8290</v>
      </c>
      <c r="Q3268" t="s">
        <v>8304</v>
      </c>
      <c r="R3268" s="9">
        <f t="shared" si="158"/>
        <v>42447.896875000006</v>
      </c>
      <c r="S3268" s="9">
        <f t="shared" si="159"/>
        <v>42474.606944444444</v>
      </c>
      <c r="T3268">
        <f t="shared" si="157"/>
        <v>2016</v>
      </c>
    </row>
    <row r="3269" spans="1:20" ht="43.5" x14ac:dyDescent="0.35">
      <c r="A3269">
        <v>548</v>
      </c>
      <c r="B3269" s="3" t="s">
        <v>549</v>
      </c>
      <c r="C3269" s="3" t="s">
        <v>4658</v>
      </c>
      <c r="D3269" s="6">
        <v>10000</v>
      </c>
      <c r="E3269" s="8">
        <v>9</v>
      </c>
      <c r="F3269" t="s">
        <v>8220</v>
      </c>
      <c r="G3269" t="s">
        <v>8224</v>
      </c>
      <c r="H3269" t="s">
        <v>8246</v>
      </c>
      <c r="I3269" s="11">
        <v>1446154848</v>
      </c>
      <c r="J3269">
        <v>1443562848</v>
      </c>
      <c r="K3269" t="b">
        <v>0</v>
      </c>
      <c r="L3269">
        <v>1</v>
      </c>
      <c r="M3269" t="b">
        <v>0</v>
      </c>
      <c r="N3269">
        <f>ROUND(E3269/D3269*100,0)</f>
        <v>0</v>
      </c>
      <c r="O3269">
        <f>IFERROR(ROUND(E3269/L3269,2),0)</f>
        <v>9</v>
      </c>
      <c r="P3269" s="12" t="s">
        <v>8277</v>
      </c>
      <c r="Q3269" t="s">
        <v>8307</v>
      </c>
      <c r="R3269" s="9">
        <f t="shared" si="158"/>
        <v>42276.903333333335</v>
      </c>
      <c r="S3269" s="9">
        <f t="shared" si="159"/>
        <v>42306.903333333335</v>
      </c>
      <c r="T3269">
        <f t="shared" si="157"/>
        <v>2015</v>
      </c>
    </row>
    <row r="3270" spans="1:20" ht="58" x14ac:dyDescent="0.35">
      <c r="A3270">
        <v>3119</v>
      </c>
      <c r="B3270" s="3" t="s">
        <v>3119</v>
      </c>
      <c r="C3270" s="3" t="s">
        <v>7229</v>
      </c>
      <c r="D3270" s="6">
        <v>10000</v>
      </c>
      <c r="E3270" s="8">
        <v>5</v>
      </c>
      <c r="F3270" t="s">
        <v>8220</v>
      </c>
      <c r="G3270" t="s">
        <v>8223</v>
      </c>
      <c r="H3270" t="s">
        <v>8245</v>
      </c>
      <c r="I3270" s="11">
        <v>1427414732</v>
      </c>
      <c r="J3270">
        <v>1424826332</v>
      </c>
      <c r="K3270" t="b">
        <v>0</v>
      </c>
      <c r="L3270">
        <v>1</v>
      </c>
      <c r="M3270" t="b">
        <v>0</v>
      </c>
      <c r="N3270">
        <f>ROUND(E3270/D3270*100,0)</f>
        <v>0</v>
      </c>
      <c r="O3270">
        <f>IFERROR(ROUND(E3270/L3270,2),0)</f>
        <v>5</v>
      </c>
      <c r="P3270" s="12" t="s">
        <v>8266</v>
      </c>
      <c r="Q3270" t="s">
        <v>8267</v>
      </c>
      <c r="R3270" s="9">
        <f t="shared" si="158"/>
        <v>42060.04550925926</v>
      </c>
      <c r="S3270" s="9">
        <f t="shared" si="159"/>
        <v>42090.003842592589</v>
      </c>
      <c r="T3270">
        <f t="shared" si="157"/>
        <v>2015</v>
      </c>
    </row>
    <row r="3271" spans="1:20" ht="29" x14ac:dyDescent="0.35">
      <c r="A3271">
        <v>3904</v>
      </c>
      <c r="B3271" s="3" t="s">
        <v>3901</v>
      </c>
      <c r="C3271" s="3" t="s">
        <v>8012</v>
      </c>
      <c r="D3271" s="6">
        <v>10000</v>
      </c>
      <c r="E3271" s="8">
        <v>3</v>
      </c>
      <c r="F3271" t="s">
        <v>8220</v>
      </c>
      <c r="G3271" t="s">
        <v>8223</v>
      </c>
      <c r="H3271" t="s">
        <v>8245</v>
      </c>
      <c r="I3271" s="11">
        <v>1429074240</v>
      </c>
      <c r="J3271">
        <v>1427866200</v>
      </c>
      <c r="K3271" t="b">
        <v>0</v>
      </c>
      <c r="L3271">
        <v>2</v>
      </c>
      <c r="M3271" t="b">
        <v>0</v>
      </c>
      <c r="N3271">
        <f>ROUND(E3271/D3271*100,0)</f>
        <v>0</v>
      </c>
      <c r="O3271">
        <f>IFERROR(ROUND(E3271/L3271,2),0)</f>
        <v>1.5</v>
      </c>
      <c r="P3271" s="12" t="s">
        <v>8266</v>
      </c>
      <c r="Q3271" t="s">
        <v>8268</v>
      </c>
      <c r="R3271" s="9">
        <f t="shared" si="158"/>
        <v>42095.229166666672</v>
      </c>
      <c r="S3271" s="9">
        <f t="shared" si="159"/>
        <v>42109.211111111115</v>
      </c>
      <c r="T3271">
        <f t="shared" si="157"/>
        <v>2015</v>
      </c>
    </row>
    <row r="3272" spans="1:20" ht="43.5" x14ac:dyDescent="0.35">
      <c r="A3272">
        <v>2913</v>
      </c>
      <c r="B3272" s="3" t="s">
        <v>2913</v>
      </c>
      <c r="C3272" s="3" t="s">
        <v>7023</v>
      </c>
      <c r="D3272" s="6">
        <v>10000</v>
      </c>
      <c r="E3272" s="8">
        <v>2</v>
      </c>
      <c r="F3272" t="s">
        <v>8220</v>
      </c>
      <c r="G3272" t="s">
        <v>8223</v>
      </c>
      <c r="H3272" t="s">
        <v>8245</v>
      </c>
      <c r="I3272" s="11">
        <v>1410041339</v>
      </c>
      <c r="J3272">
        <v>1404857339</v>
      </c>
      <c r="K3272" t="b">
        <v>0</v>
      </c>
      <c r="L3272">
        <v>2</v>
      </c>
      <c r="M3272" t="b">
        <v>0</v>
      </c>
      <c r="N3272">
        <f>ROUND(E3272/D3272*100,0)</f>
        <v>0</v>
      </c>
      <c r="O3272">
        <f>IFERROR(ROUND(E3272/L3272,2),0)</f>
        <v>1</v>
      </c>
      <c r="P3272" s="12" t="s">
        <v>8266</v>
      </c>
      <c r="Q3272" t="s">
        <v>8268</v>
      </c>
      <c r="R3272" s="9">
        <f t="shared" si="158"/>
        <v>41828.922905092593</v>
      </c>
      <c r="S3272" s="9">
        <f t="shared" si="159"/>
        <v>41888.922905092593</v>
      </c>
      <c r="T3272">
        <f t="shared" si="157"/>
        <v>2014</v>
      </c>
    </row>
    <row r="3273" spans="1:20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1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>ROUND(E3273/D3273*100,0)</f>
        <v>1</v>
      </c>
      <c r="O3273">
        <f>IFERROR(ROUND(E3273/L3273,2),0)</f>
        <v>25.5</v>
      </c>
      <c r="P3273" s="12" t="s">
        <v>8288</v>
      </c>
      <c r="Q3273" t="s">
        <v>8310</v>
      </c>
      <c r="R3273" s="9">
        <f t="shared" si="158"/>
        <v>42110.326423611114</v>
      </c>
      <c r="S3273" s="9">
        <f t="shared" si="159"/>
        <v>42140.125</v>
      </c>
      <c r="T3273">
        <f t="shared" si="157"/>
        <v>2015</v>
      </c>
    </row>
    <row r="3274" spans="1:20" ht="43.5" x14ac:dyDescent="0.35">
      <c r="A3274">
        <v>199</v>
      </c>
      <c r="B3274" s="3" t="s">
        <v>201</v>
      </c>
      <c r="C3274" s="3" t="s">
        <v>4309</v>
      </c>
      <c r="D3274" s="6">
        <v>10000</v>
      </c>
      <c r="E3274" s="8">
        <v>0</v>
      </c>
      <c r="F3274" t="s">
        <v>8220</v>
      </c>
      <c r="G3274" t="s">
        <v>8223</v>
      </c>
      <c r="H3274" t="s">
        <v>8245</v>
      </c>
      <c r="I3274" s="11">
        <v>1472698702</v>
      </c>
      <c r="J3274">
        <v>1470106702</v>
      </c>
      <c r="K3274" t="b">
        <v>0</v>
      </c>
      <c r="L3274">
        <v>0</v>
      </c>
      <c r="M3274" t="b">
        <v>0</v>
      </c>
      <c r="N3274">
        <f>ROUND(E3274/D3274*100,0)</f>
        <v>0</v>
      </c>
      <c r="O3274">
        <f>IFERROR(ROUND(E3274/L3274,2),0)</f>
        <v>0</v>
      </c>
      <c r="P3274" s="12" t="s">
        <v>8290</v>
      </c>
      <c r="Q3274" t="s">
        <v>8292</v>
      </c>
      <c r="R3274" s="9">
        <f t="shared" si="158"/>
        <v>42584.123865740738</v>
      </c>
      <c r="S3274" s="9">
        <f t="shared" si="159"/>
        <v>42614.123865740738</v>
      </c>
      <c r="T3274">
        <f t="shared" si="157"/>
        <v>2016</v>
      </c>
    </row>
    <row r="3275" spans="1:20" ht="43.5" x14ac:dyDescent="0.3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 s="11">
        <v>1429622726</v>
      </c>
      <c r="J3275">
        <v>1424442326</v>
      </c>
      <c r="K3275" t="b">
        <v>0</v>
      </c>
      <c r="L3275">
        <v>6</v>
      </c>
      <c r="M3275" t="b">
        <v>0</v>
      </c>
      <c r="N3275">
        <f>ROUND(E3275/D3275*100,0)</f>
        <v>0</v>
      </c>
      <c r="O3275">
        <f>IFERROR(ROUND(E3275/L3275,2),0)</f>
        <v>8.5</v>
      </c>
      <c r="P3275" s="12" t="s">
        <v>8277</v>
      </c>
      <c r="Q3275" t="s">
        <v>8284</v>
      </c>
      <c r="R3275" s="9">
        <f t="shared" si="158"/>
        <v>42055.600995370376</v>
      </c>
      <c r="S3275" s="9">
        <f t="shared" si="159"/>
        <v>42115.559328703705</v>
      </c>
      <c r="T3275">
        <f t="shared" si="157"/>
        <v>2015</v>
      </c>
    </row>
    <row r="3276" spans="1:20" ht="43.5" x14ac:dyDescent="0.35">
      <c r="A3276">
        <v>235</v>
      </c>
      <c r="B3276" s="3" t="s">
        <v>237</v>
      </c>
      <c r="C3276" s="3" t="s">
        <v>4345</v>
      </c>
      <c r="D3276" s="6">
        <v>10000</v>
      </c>
      <c r="E3276" s="8">
        <v>0</v>
      </c>
      <c r="F3276" t="s">
        <v>8220</v>
      </c>
      <c r="G3276" t="s">
        <v>8223</v>
      </c>
      <c r="H3276" t="s">
        <v>8245</v>
      </c>
      <c r="I3276" s="11">
        <v>1436478497</v>
      </c>
      <c r="J3276">
        <v>1433886497</v>
      </c>
      <c r="K3276" t="b">
        <v>0</v>
      </c>
      <c r="L3276">
        <v>0</v>
      </c>
      <c r="M3276" t="b">
        <v>0</v>
      </c>
      <c r="N3276">
        <f>ROUND(E3276/D3276*100,0)</f>
        <v>0</v>
      </c>
      <c r="O3276">
        <f>IFERROR(ROUND(E3276/L3276,2),0)</f>
        <v>0</v>
      </c>
      <c r="P3276" s="12" t="s">
        <v>8290</v>
      </c>
      <c r="Q3276" t="s">
        <v>8292</v>
      </c>
      <c r="R3276" s="9">
        <f t="shared" si="158"/>
        <v>42164.908530092594</v>
      </c>
      <c r="S3276" s="9">
        <f t="shared" si="159"/>
        <v>42194.908530092594</v>
      </c>
      <c r="T3276">
        <f t="shared" si="157"/>
        <v>2015</v>
      </c>
    </row>
    <row r="3277" spans="1:20" ht="43.5" x14ac:dyDescent="0.35">
      <c r="A3277">
        <v>478</v>
      </c>
      <c r="B3277" s="3" t="s">
        <v>479</v>
      </c>
      <c r="C3277" s="3" t="s">
        <v>4588</v>
      </c>
      <c r="D3277" s="6">
        <v>10000</v>
      </c>
      <c r="E3277" s="8">
        <v>0</v>
      </c>
      <c r="F3277" t="s">
        <v>8220</v>
      </c>
      <c r="G3277" t="s">
        <v>8223</v>
      </c>
      <c r="H3277" t="s">
        <v>8245</v>
      </c>
      <c r="I3277" s="11">
        <v>1427921509</v>
      </c>
      <c r="J3277">
        <v>1425333109</v>
      </c>
      <c r="K3277" t="b">
        <v>0</v>
      </c>
      <c r="L3277">
        <v>0</v>
      </c>
      <c r="M3277" t="b">
        <v>0</v>
      </c>
      <c r="N3277">
        <f>ROUND(E3277/D3277*100,0)</f>
        <v>0</v>
      </c>
      <c r="O3277">
        <f>IFERROR(ROUND(E3277/L3277,2),0)</f>
        <v>0</v>
      </c>
      <c r="P3277" s="12" t="s">
        <v>8290</v>
      </c>
      <c r="Q3277" t="s">
        <v>8304</v>
      </c>
      <c r="R3277" s="9">
        <f t="shared" si="158"/>
        <v>42065.910983796297</v>
      </c>
      <c r="S3277" s="9">
        <f t="shared" si="159"/>
        <v>42095.869317129633</v>
      </c>
      <c r="T3277">
        <f t="shared" si="157"/>
        <v>2015</v>
      </c>
    </row>
    <row r="3278" spans="1:20" ht="43.5" x14ac:dyDescent="0.35">
      <c r="A3278">
        <v>491</v>
      </c>
      <c r="B3278" s="3" t="s">
        <v>492</v>
      </c>
      <c r="C3278" s="3" t="s">
        <v>4601</v>
      </c>
      <c r="D3278" s="6">
        <v>10000</v>
      </c>
      <c r="E3278" s="8">
        <v>0</v>
      </c>
      <c r="F3278" t="s">
        <v>8220</v>
      </c>
      <c r="G3278" t="s">
        <v>8223</v>
      </c>
      <c r="H3278" t="s">
        <v>8245</v>
      </c>
      <c r="I3278" s="11">
        <v>1453937699</v>
      </c>
      <c r="J3278">
        <v>1451345699</v>
      </c>
      <c r="K3278" t="b">
        <v>0</v>
      </c>
      <c r="L3278">
        <v>0</v>
      </c>
      <c r="M3278" t="b">
        <v>0</v>
      </c>
      <c r="N3278">
        <f>ROUND(E3278/D3278*100,0)</f>
        <v>0</v>
      </c>
      <c r="O3278">
        <f>IFERROR(ROUND(E3278/L3278,2),0)</f>
        <v>0</v>
      </c>
      <c r="P3278" s="12" t="s">
        <v>8290</v>
      </c>
      <c r="Q3278" t="s">
        <v>8304</v>
      </c>
      <c r="R3278" s="9">
        <f t="shared" si="158"/>
        <v>42366.982627314821</v>
      </c>
      <c r="S3278" s="9">
        <f t="shared" si="159"/>
        <v>42396.982627314821</v>
      </c>
      <c r="T3278">
        <f t="shared" si="157"/>
        <v>2015</v>
      </c>
    </row>
    <row r="3279" spans="1:20" ht="43.5" x14ac:dyDescent="0.35">
      <c r="A3279">
        <v>501</v>
      </c>
      <c r="B3279" s="3" t="s">
        <v>502</v>
      </c>
      <c r="C3279" s="3" t="s">
        <v>4611</v>
      </c>
      <c r="D3279" s="6">
        <v>10000</v>
      </c>
      <c r="E3279" s="8">
        <v>0</v>
      </c>
      <c r="F3279" t="s">
        <v>8220</v>
      </c>
      <c r="G3279" t="s">
        <v>8223</v>
      </c>
      <c r="H3279" t="s">
        <v>8245</v>
      </c>
      <c r="I3279" s="11">
        <v>1310189851</v>
      </c>
      <c r="J3279">
        <v>1307597851</v>
      </c>
      <c r="K3279" t="b">
        <v>0</v>
      </c>
      <c r="L3279">
        <v>0</v>
      </c>
      <c r="M3279" t="b">
        <v>0</v>
      </c>
      <c r="N3279">
        <f>ROUND(E3279/D3279*100,0)</f>
        <v>0</v>
      </c>
      <c r="O3279">
        <f>IFERROR(ROUND(E3279/L3279,2),0)</f>
        <v>0</v>
      </c>
      <c r="P3279" s="12" t="s">
        <v>8290</v>
      </c>
      <c r="Q3279" t="s">
        <v>8304</v>
      </c>
      <c r="R3279" s="9">
        <f t="shared" si="158"/>
        <v>40703.234386574077</v>
      </c>
      <c r="S3279" s="9">
        <f t="shared" si="159"/>
        <v>40733.234386574077</v>
      </c>
      <c r="T3279">
        <f t="shared" si="157"/>
        <v>2011</v>
      </c>
    </row>
    <row r="3280" spans="1:20" ht="43.5" x14ac:dyDescent="0.35">
      <c r="A3280">
        <v>567</v>
      </c>
      <c r="B3280" s="3" t="s">
        <v>568</v>
      </c>
      <c r="C3280" s="3" t="s">
        <v>4677</v>
      </c>
      <c r="D3280" s="6">
        <v>10000</v>
      </c>
      <c r="E3280" s="8">
        <v>0</v>
      </c>
      <c r="F3280" t="s">
        <v>8220</v>
      </c>
      <c r="G3280" t="s">
        <v>8223</v>
      </c>
      <c r="H3280" t="s">
        <v>8245</v>
      </c>
      <c r="I3280" s="11">
        <v>1420143194</v>
      </c>
      <c r="J3280">
        <v>1417551194</v>
      </c>
      <c r="K3280" t="b">
        <v>0</v>
      </c>
      <c r="L3280">
        <v>0</v>
      </c>
      <c r="M3280" t="b">
        <v>0</v>
      </c>
      <c r="N3280">
        <f>ROUND(E3280/D3280*100,0)</f>
        <v>0</v>
      </c>
      <c r="O3280">
        <f>IFERROR(ROUND(E3280/L3280,2),0)</f>
        <v>0</v>
      </c>
      <c r="P3280" s="12" t="s">
        <v>8277</v>
      </c>
      <c r="Q3280" t="s">
        <v>8307</v>
      </c>
      <c r="R3280" s="9">
        <f t="shared" si="158"/>
        <v>41975.842523148152</v>
      </c>
      <c r="S3280" s="9">
        <f t="shared" si="159"/>
        <v>42005.842523148152</v>
      </c>
      <c r="T3280">
        <f t="shared" si="157"/>
        <v>2014</v>
      </c>
    </row>
    <row r="3281" spans="1:20" ht="58" x14ac:dyDescent="0.35">
      <c r="A3281">
        <v>1107</v>
      </c>
      <c r="B3281" s="3" t="s">
        <v>1108</v>
      </c>
      <c r="C3281" s="3" t="s">
        <v>5217</v>
      </c>
      <c r="D3281" s="6">
        <v>10000</v>
      </c>
      <c r="E3281" s="8">
        <v>0</v>
      </c>
      <c r="F3281" t="s">
        <v>8220</v>
      </c>
      <c r="G3281" t="s">
        <v>8223</v>
      </c>
      <c r="H3281" t="s">
        <v>8245</v>
      </c>
      <c r="I3281" s="11">
        <v>1406148024</v>
      </c>
      <c r="J3281">
        <v>1403556024</v>
      </c>
      <c r="K3281" t="b">
        <v>0</v>
      </c>
      <c r="L3281">
        <v>0</v>
      </c>
      <c r="M3281" t="b">
        <v>0</v>
      </c>
      <c r="N3281">
        <f>ROUND(E3281/D3281*100,0)</f>
        <v>0</v>
      </c>
      <c r="O3281">
        <f>IFERROR(ROUND(E3281/L3281,2),0)</f>
        <v>0</v>
      </c>
      <c r="P3281" s="12" t="s">
        <v>8285</v>
      </c>
      <c r="Q3281" t="s">
        <v>8300</v>
      </c>
      <c r="R3281" s="9">
        <f t="shared" si="158"/>
        <v>41813.861388888887</v>
      </c>
      <c r="S3281" s="9">
        <f t="shared" si="159"/>
        <v>41843.861388888887</v>
      </c>
      <c r="T3281">
        <f t="shared" si="157"/>
        <v>2014</v>
      </c>
    </row>
    <row r="3282" spans="1:20" ht="29" x14ac:dyDescent="0.3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 s="11">
        <v>1493838720</v>
      </c>
      <c r="J3282">
        <v>1489439669</v>
      </c>
      <c r="K3282" t="b">
        <v>0</v>
      </c>
      <c r="L3282">
        <v>1</v>
      </c>
      <c r="M3282" t="b">
        <v>0</v>
      </c>
      <c r="N3282">
        <f>ROUND(E3282/D3282*100,0)</f>
        <v>3</v>
      </c>
      <c r="O3282">
        <f>IFERROR(ROUND(E3282/L3282,2),0)</f>
        <v>50</v>
      </c>
      <c r="P3282" s="12" t="s">
        <v>8266</v>
      </c>
      <c r="Q3282" t="s">
        <v>8268</v>
      </c>
      <c r="R3282" s="9">
        <f t="shared" si="158"/>
        <v>42807.885057870371</v>
      </c>
      <c r="S3282" s="9">
        <f t="shared" si="159"/>
        <v>42858.8</v>
      </c>
      <c r="T3282">
        <f t="shared" si="157"/>
        <v>2017</v>
      </c>
    </row>
    <row r="3283" spans="1:20" ht="58" x14ac:dyDescent="0.35">
      <c r="A3283">
        <v>1164</v>
      </c>
      <c r="B3283" s="3" t="s">
        <v>1165</v>
      </c>
      <c r="C3283" s="3" t="s">
        <v>5274</v>
      </c>
      <c r="D3283" s="6">
        <v>10000</v>
      </c>
      <c r="E3283" s="8">
        <v>0</v>
      </c>
      <c r="F3283" t="s">
        <v>8220</v>
      </c>
      <c r="G3283" t="s">
        <v>8223</v>
      </c>
      <c r="H3283" t="s">
        <v>8245</v>
      </c>
      <c r="I3283" s="11">
        <v>1466270582</v>
      </c>
      <c r="J3283">
        <v>1463678582</v>
      </c>
      <c r="K3283" t="b">
        <v>0</v>
      </c>
      <c r="L3283">
        <v>0</v>
      </c>
      <c r="M3283" t="b">
        <v>0</v>
      </c>
      <c r="N3283">
        <f>ROUND(E3283/D3283*100,0)</f>
        <v>0</v>
      </c>
      <c r="O3283">
        <f>IFERROR(ROUND(E3283/L3283,2),0)</f>
        <v>0</v>
      </c>
      <c r="P3283" s="12" t="s">
        <v>8288</v>
      </c>
      <c r="Q3283" t="s">
        <v>8310</v>
      </c>
      <c r="R3283" s="9">
        <f t="shared" si="158"/>
        <v>42509.724328703705</v>
      </c>
      <c r="S3283" s="9">
        <f t="shared" si="159"/>
        <v>42539.724328703705</v>
      </c>
      <c r="T3283">
        <f t="shared" si="157"/>
        <v>2016</v>
      </c>
    </row>
    <row r="3284" spans="1:20" ht="43.5" x14ac:dyDescent="0.35">
      <c r="A3284">
        <v>1429</v>
      </c>
      <c r="B3284" s="3" t="s">
        <v>1430</v>
      </c>
      <c r="C3284" s="3" t="s">
        <v>5539</v>
      </c>
      <c r="D3284" s="6">
        <v>10000</v>
      </c>
      <c r="E3284" s="8">
        <v>0</v>
      </c>
      <c r="F3284" t="s">
        <v>8220</v>
      </c>
      <c r="G3284" t="s">
        <v>8223</v>
      </c>
      <c r="H3284" t="s">
        <v>8245</v>
      </c>
      <c r="I3284" s="11">
        <v>1428629242</v>
      </c>
      <c r="J3284">
        <v>1426037242</v>
      </c>
      <c r="K3284" t="b">
        <v>0</v>
      </c>
      <c r="L3284">
        <v>0</v>
      </c>
      <c r="M3284" t="b">
        <v>0</v>
      </c>
      <c r="N3284">
        <f>ROUND(E3284/D3284*100,0)</f>
        <v>0</v>
      </c>
      <c r="O3284">
        <f>IFERROR(ROUND(E3284/L3284,2),0)</f>
        <v>0</v>
      </c>
      <c r="P3284" s="12" t="s">
        <v>8280</v>
      </c>
      <c r="Q3284" t="s">
        <v>8313</v>
      </c>
      <c r="R3284" s="9">
        <f t="shared" si="158"/>
        <v>42074.060671296291</v>
      </c>
      <c r="S3284" s="9">
        <f t="shared" si="159"/>
        <v>42104.060671296291</v>
      </c>
      <c r="T3284">
        <f t="shared" ref="T3284:T3347" si="160">YEAR(R3284)</f>
        <v>2015</v>
      </c>
    </row>
    <row r="3285" spans="1:20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1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>ROUND(E3285/D3285*100,0)</f>
        <v>1</v>
      </c>
      <c r="O3285">
        <f>IFERROR(ROUND(E3285/L3285,2),0)</f>
        <v>50</v>
      </c>
      <c r="P3285" s="12" t="s">
        <v>8311</v>
      </c>
      <c r="Q3285" t="s">
        <v>8312</v>
      </c>
      <c r="R3285" s="9">
        <f t="shared" si="158"/>
        <v>42079.913113425922</v>
      </c>
      <c r="S3285" s="9">
        <f t="shared" si="159"/>
        <v>42109.913113425922</v>
      </c>
      <c r="T3285">
        <f t="shared" si="160"/>
        <v>2015</v>
      </c>
    </row>
    <row r="3286" spans="1:20" ht="43.5" x14ac:dyDescent="0.35">
      <c r="A3286">
        <v>1487</v>
      </c>
      <c r="B3286" s="3" t="s">
        <v>1488</v>
      </c>
      <c r="C3286" s="3" t="s">
        <v>5597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 s="11">
        <v>1470175271</v>
      </c>
      <c r="J3286">
        <v>1467583271</v>
      </c>
      <c r="K3286" t="b">
        <v>0</v>
      </c>
      <c r="L3286">
        <v>0</v>
      </c>
      <c r="M3286" t="b">
        <v>0</v>
      </c>
      <c r="N3286">
        <f>ROUND(E3286/D3286*100,0)</f>
        <v>0</v>
      </c>
      <c r="O3286">
        <f>IFERROR(ROUND(E3286/L3286,2),0)</f>
        <v>0</v>
      </c>
      <c r="P3286" s="12" t="s">
        <v>8280</v>
      </c>
      <c r="Q3286" t="s">
        <v>8317</v>
      </c>
      <c r="R3286" s="9">
        <f t="shared" si="158"/>
        <v>42554.917488425926</v>
      </c>
      <c r="S3286" s="9">
        <f t="shared" si="159"/>
        <v>42584.917488425926</v>
      </c>
      <c r="T3286">
        <f t="shared" si="160"/>
        <v>2016</v>
      </c>
    </row>
    <row r="3287" spans="1:20" ht="43.5" x14ac:dyDescent="0.35">
      <c r="A3287">
        <v>1729</v>
      </c>
      <c r="B3287" s="3" t="s">
        <v>1730</v>
      </c>
      <c r="C3287" s="3" t="s">
        <v>5839</v>
      </c>
      <c r="D3287" s="6">
        <v>10000</v>
      </c>
      <c r="E3287" s="8">
        <v>0</v>
      </c>
      <c r="F3287" t="s">
        <v>8220</v>
      </c>
      <c r="G3287" t="s">
        <v>8223</v>
      </c>
      <c r="H3287" t="s">
        <v>8245</v>
      </c>
      <c r="I3287" s="11">
        <v>1465521306</v>
      </c>
      <c r="J3287">
        <v>1460337306</v>
      </c>
      <c r="K3287" t="b">
        <v>0</v>
      </c>
      <c r="L3287">
        <v>0</v>
      </c>
      <c r="M3287" t="b">
        <v>0</v>
      </c>
      <c r="N3287">
        <f>ROUND(E3287/D3287*100,0)</f>
        <v>0</v>
      </c>
      <c r="O3287">
        <f>IFERROR(ROUND(E3287/L3287,2),0)</f>
        <v>0</v>
      </c>
      <c r="P3287" s="12" t="s">
        <v>8293</v>
      </c>
      <c r="Q3287" t="s">
        <v>8296</v>
      </c>
      <c r="R3287" s="9">
        <f t="shared" si="158"/>
        <v>42471.052152777775</v>
      </c>
      <c r="S3287" s="9">
        <f t="shared" si="159"/>
        <v>42531.052152777775</v>
      </c>
      <c r="T3287">
        <f t="shared" si="160"/>
        <v>2016</v>
      </c>
    </row>
    <row r="3288" spans="1:20" ht="43.5" x14ac:dyDescent="0.35">
      <c r="A3288">
        <v>1733</v>
      </c>
      <c r="B3288" s="3" t="s">
        <v>1734</v>
      </c>
      <c r="C3288" s="3" t="s">
        <v>5843</v>
      </c>
      <c r="D3288" s="6">
        <v>10000</v>
      </c>
      <c r="E3288" s="8">
        <v>0</v>
      </c>
      <c r="F3288" t="s">
        <v>8220</v>
      </c>
      <c r="G3288" t="s">
        <v>8223</v>
      </c>
      <c r="H3288" t="s">
        <v>8245</v>
      </c>
      <c r="I3288" s="11">
        <v>1473802200</v>
      </c>
      <c r="J3288">
        <v>1472746374</v>
      </c>
      <c r="K3288" t="b">
        <v>0</v>
      </c>
      <c r="L3288">
        <v>0</v>
      </c>
      <c r="M3288" t="b">
        <v>0</v>
      </c>
      <c r="N3288">
        <f>ROUND(E3288/D3288*100,0)</f>
        <v>0</v>
      </c>
      <c r="O3288">
        <f>IFERROR(ROUND(E3288/L3288,2),0)</f>
        <v>0</v>
      </c>
      <c r="P3288" s="12" t="s">
        <v>8293</v>
      </c>
      <c r="Q3288" t="s">
        <v>8296</v>
      </c>
      <c r="R3288" s="9">
        <f t="shared" si="158"/>
        <v>42614.675625000003</v>
      </c>
      <c r="S3288" s="9">
        <f t="shared" si="159"/>
        <v>42626.895833333328</v>
      </c>
      <c r="T3288">
        <f t="shared" si="160"/>
        <v>2016</v>
      </c>
    </row>
    <row r="3289" spans="1:20" ht="43.5" x14ac:dyDescent="0.35">
      <c r="A3289">
        <v>2568</v>
      </c>
      <c r="B3289" s="3" t="s">
        <v>2568</v>
      </c>
      <c r="C3289" s="3" t="s">
        <v>6678</v>
      </c>
      <c r="D3289" s="6">
        <v>10000</v>
      </c>
      <c r="E3289" s="8">
        <v>50</v>
      </c>
      <c r="F3289" t="s">
        <v>8219</v>
      </c>
      <c r="G3289" t="s">
        <v>8224</v>
      </c>
      <c r="H3289" t="s">
        <v>8246</v>
      </c>
      <c r="I3289" s="11">
        <v>1472745594</v>
      </c>
      <c r="J3289">
        <v>1470153594</v>
      </c>
      <c r="K3289" t="b">
        <v>0</v>
      </c>
      <c r="L3289">
        <v>1</v>
      </c>
      <c r="M3289" t="b">
        <v>0</v>
      </c>
      <c r="N3289">
        <f>ROUND(E3289/D3289*100,0)</f>
        <v>1</v>
      </c>
      <c r="O3289">
        <f>IFERROR(ROUND(E3289/L3289,2),0)</f>
        <v>50</v>
      </c>
      <c r="P3289" s="12" t="s">
        <v>8288</v>
      </c>
      <c r="Q3289" t="s">
        <v>8310</v>
      </c>
      <c r="R3289" s="9">
        <f t="shared" si="158"/>
        <v>42584.666597222225</v>
      </c>
      <c r="S3289" s="9">
        <f t="shared" si="159"/>
        <v>42614.666597222225</v>
      </c>
      <c r="T3289">
        <f t="shared" si="160"/>
        <v>2016</v>
      </c>
    </row>
    <row r="3290" spans="1:20" ht="43.5" x14ac:dyDescent="0.35">
      <c r="A3290">
        <v>1869</v>
      </c>
      <c r="B3290" s="3" t="s">
        <v>1870</v>
      </c>
      <c r="C3290" s="3" t="s">
        <v>5979</v>
      </c>
      <c r="D3290" s="6">
        <v>10000</v>
      </c>
      <c r="E3290" s="8">
        <v>0</v>
      </c>
      <c r="F3290" t="s">
        <v>8220</v>
      </c>
      <c r="G3290" t="s">
        <v>8223</v>
      </c>
      <c r="H3290" t="s">
        <v>8245</v>
      </c>
      <c r="I3290" s="11">
        <v>1483488249</v>
      </c>
      <c r="J3290">
        <v>1480896249</v>
      </c>
      <c r="K3290" t="b">
        <v>0</v>
      </c>
      <c r="L3290">
        <v>0</v>
      </c>
      <c r="M3290" t="b">
        <v>0</v>
      </c>
      <c r="N3290">
        <f>ROUND(E3290/D3290*100,0)</f>
        <v>0</v>
      </c>
      <c r="O3290">
        <f>IFERROR(ROUND(E3290/L3290,2),0)</f>
        <v>0</v>
      </c>
      <c r="P3290" s="12" t="s">
        <v>8285</v>
      </c>
      <c r="Q3290" t="s">
        <v>8309</v>
      </c>
      <c r="R3290" s="9">
        <f t="shared" si="158"/>
        <v>42709.002881944441</v>
      </c>
      <c r="S3290" s="9">
        <f t="shared" si="159"/>
        <v>42739.002881944441</v>
      </c>
      <c r="T3290">
        <f t="shared" si="160"/>
        <v>2016</v>
      </c>
    </row>
    <row r="3291" spans="1:20" ht="58" x14ac:dyDescent="0.35">
      <c r="A3291">
        <v>2433</v>
      </c>
      <c r="B3291" s="3" t="s">
        <v>2434</v>
      </c>
      <c r="C3291" s="3" t="s">
        <v>6543</v>
      </c>
      <c r="D3291" s="6">
        <v>10000</v>
      </c>
      <c r="E3291" s="8">
        <v>0</v>
      </c>
      <c r="F3291" t="s">
        <v>8220</v>
      </c>
      <c r="G3291" t="s">
        <v>8223</v>
      </c>
      <c r="H3291" t="s">
        <v>8245</v>
      </c>
      <c r="I3291" s="11">
        <v>1456608943</v>
      </c>
      <c r="J3291">
        <v>1454016943</v>
      </c>
      <c r="K3291" t="b">
        <v>0</v>
      </c>
      <c r="L3291">
        <v>0</v>
      </c>
      <c r="M3291" t="b">
        <v>0</v>
      </c>
      <c r="N3291">
        <f>ROUND(E3291/D3291*100,0)</f>
        <v>0</v>
      </c>
      <c r="O3291">
        <f>IFERROR(ROUND(E3291/L3291,2),0)</f>
        <v>0</v>
      </c>
      <c r="P3291" s="12" t="s">
        <v>8288</v>
      </c>
      <c r="Q3291" t="s">
        <v>8310</v>
      </c>
      <c r="R3291" s="9">
        <f t="shared" si="158"/>
        <v>42397.89980324074</v>
      </c>
      <c r="S3291" s="9">
        <f t="shared" si="159"/>
        <v>42427.89980324074</v>
      </c>
      <c r="T3291">
        <f t="shared" si="160"/>
        <v>2016</v>
      </c>
    </row>
    <row r="3292" spans="1:20" ht="58" x14ac:dyDescent="0.35">
      <c r="A3292">
        <v>2439</v>
      </c>
      <c r="B3292" s="3" t="s">
        <v>2440</v>
      </c>
      <c r="C3292" s="3" t="s">
        <v>6549</v>
      </c>
      <c r="D3292" s="6">
        <v>10000</v>
      </c>
      <c r="E3292" s="8">
        <v>0</v>
      </c>
      <c r="F3292" t="s">
        <v>8220</v>
      </c>
      <c r="G3292" t="s">
        <v>8223</v>
      </c>
      <c r="H3292" t="s">
        <v>8245</v>
      </c>
      <c r="I3292" s="11">
        <v>1445197129</v>
      </c>
      <c r="J3292">
        <v>1442605129</v>
      </c>
      <c r="K3292" t="b">
        <v>0</v>
      </c>
      <c r="L3292">
        <v>0</v>
      </c>
      <c r="M3292" t="b">
        <v>0</v>
      </c>
      <c r="N3292">
        <f>ROUND(E3292/D3292*100,0)</f>
        <v>0</v>
      </c>
      <c r="O3292">
        <f>IFERROR(ROUND(E3292/L3292,2),0)</f>
        <v>0</v>
      </c>
      <c r="P3292" s="12" t="s">
        <v>8288</v>
      </c>
      <c r="Q3292" t="s">
        <v>8310</v>
      </c>
      <c r="R3292" s="9">
        <f t="shared" si="158"/>
        <v>42265.818622685183</v>
      </c>
      <c r="S3292" s="9">
        <f t="shared" si="159"/>
        <v>42295.818622685183</v>
      </c>
      <c r="T3292">
        <f t="shared" si="160"/>
        <v>2015</v>
      </c>
    </row>
    <row r="3293" spans="1:20" ht="43.5" x14ac:dyDescent="0.35">
      <c r="A3293">
        <v>2503</v>
      </c>
      <c r="B3293" s="3" t="s">
        <v>2503</v>
      </c>
      <c r="C3293" s="3" t="s">
        <v>6613</v>
      </c>
      <c r="D3293" s="6">
        <v>10000</v>
      </c>
      <c r="E3293" s="8">
        <v>0</v>
      </c>
      <c r="F3293" t="s">
        <v>8220</v>
      </c>
      <c r="G3293" t="s">
        <v>8223</v>
      </c>
      <c r="H3293" t="s">
        <v>8245</v>
      </c>
      <c r="I3293" s="11">
        <v>1465333560</v>
      </c>
      <c r="J3293">
        <v>1462743308</v>
      </c>
      <c r="K3293" t="b">
        <v>0</v>
      </c>
      <c r="L3293">
        <v>0</v>
      </c>
      <c r="M3293" t="b">
        <v>0</v>
      </c>
      <c r="N3293">
        <f>ROUND(E3293/D3293*100,0)</f>
        <v>0</v>
      </c>
      <c r="O3293">
        <f>IFERROR(ROUND(E3293/L3293,2),0)</f>
        <v>0</v>
      </c>
      <c r="P3293" s="12" t="s">
        <v>8288</v>
      </c>
      <c r="Q3293" t="s">
        <v>8322</v>
      </c>
      <c r="R3293" s="9">
        <f t="shared" si="158"/>
        <v>42498.899398148147</v>
      </c>
      <c r="S3293" s="9">
        <f t="shared" si="159"/>
        <v>42528.879166666666</v>
      </c>
      <c r="T3293">
        <f t="shared" si="160"/>
        <v>2016</v>
      </c>
    </row>
    <row r="3294" spans="1:20" ht="29" x14ac:dyDescent="0.35">
      <c r="A3294">
        <v>2584</v>
      </c>
      <c r="B3294" s="3" t="s">
        <v>2584</v>
      </c>
      <c r="C3294" s="3" t="s">
        <v>6694</v>
      </c>
      <c r="D3294" s="6">
        <v>10000</v>
      </c>
      <c r="E3294" s="8">
        <v>0</v>
      </c>
      <c r="F3294" t="s">
        <v>8220</v>
      </c>
      <c r="G3294" t="s">
        <v>8223</v>
      </c>
      <c r="H3294" t="s">
        <v>8245</v>
      </c>
      <c r="I3294" s="11">
        <v>1434341369</v>
      </c>
      <c r="J3294">
        <v>1431749369</v>
      </c>
      <c r="K3294" t="b">
        <v>0</v>
      </c>
      <c r="L3294">
        <v>0</v>
      </c>
      <c r="M3294" t="b">
        <v>0</v>
      </c>
      <c r="N3294">
        <f>ROUND(E3294/D3294*100,0)</f>
        <v>0</v>
      </c>
      <c r="O3294">
        <f>IFERROR(ROUND(E3294/L3294,2),0)</f>
        <v>0</v>
      </c>
      <c r="P3294" s="12" t="s">
        <v>8288</v>
      </c>
      <c r="Q3294" t="s">
        <v>8310</v>
      </c>
      <c r="R3294" s="9">
        <f t="shared" si="158"/>
        <v>42140.173252314817</v>
      </c>
      <c r="S3294" s="9">
        <f t="shared" si="159"/>
        <v>42170.173252314817</v>
      </c>
      <c r="T3294">
        <f t="shared" si="160"/>
        <v>2015</v>
      </c>
    </row>
    <row r="3295" spans="1:20" ht="43.5" x14ac:dyDescent="0.35">
      <c r="A3295">
        <v>2593</v>
      </c>
      <c r="B3295" s="3" t="s">
        <v>2593</v>
      </c>
      <c r="C3295" s="3" t="s">
        <v>6703</v>
      </c>
      <c r="D3295" s="6">
        <v>10000</v>
      </c>
      <c r="E3295" s="8">
        <v>0</v>
      </c>
      <c r="F3295" t="s">
        <v>8220</v>
      </c>
      <c r="G3295" t="s">
        <v>8223</v>
      </c>
      <c r="H3295" t="s">
        <v>8245</v>
      </c>
      <c r="I3295" s="11">
        <v>1429993026</v>
      </c>
      <c r="J3295">
        <v>1427401026</v>
      </c>
      <c r="K3295" t="b">
        <v>0</v>
      </c>
      <c r="L3295">
        <v>0</v>
      </c>
      <c r="M3295" t="b">
        <v>0</v>
      </c>
      <c r="N3295">
        <f>ROUND(E3295/D3295*100,0)</f>
        <v>0</v>
      </c>
      <c r="O3295">
        <f>IFERROR(ROUND(E3295/L3295,2),0)</f>
        <v>0</v>
      </c>
      <c r="P3295" s="12" t="s">
        <v>8288</v>
      </c>
      <c r="Q3295" t="s">
        <v>8310</v>
      </c>
      <c r="R3295" s="9">
        <f t="shared" si="158"/>
        <v>42089.84520833334</v>
      </c>
      <c r="S3295" s="9">
        <f t="shared" si="159"/>
        <v>42119.84520833334</v>
      </c>
      <c r="T3295">
        <f t="shared" si="160"/>
        <v>2015</v>
      </c>
    </row>
    <row r="3296" spans="1:20" ht="43.5" x14ac:dyDescent="0.35">
      <c r="A3296">
        <v>2754</v>
      </c>
      <c r="B3296" s="3" t="s">
        <v>2754</v>
      </c>
      <c r="C3296" s="3" t="s">
        <v>6864</v>
      </c>
      <c r="D3296" s="6">
        <v>10000</v>
      </c>
      <c r="E3296" s="8">
        <v>0</v>
      </c>
      <c r="F3296" t="s">
        <v>8220</v>
      </c>
      <c r="G3296" t="s">
        <v>8223</v>
      </c>
      <c r="H3296" t="s">
        <v>8245</v>
      </c>
      <c r="I3296" s="11">
        <v>1410448551</v>
      </c>
      <c r="J3296">
        <v>1407856551</v>
      </c>
      <c r="K3296" t="b">
        <v>0</v>
      </c>
      <c r="L3296">
        <v>0</v>
      </c>
      <c r="M3296" t="b">
        <v>0</v>
      </c>
      <c r="N3296">
        <f>ROUND(E3296/D3296*100,0)</f>
        <v>0</v>
      </c>
      <c r="O3296">
        <f>IFERROR(ROUND(E3296/L3296,2),0)</f>
        <v>0</v>
      </c>
      <c r="P3296" s="12" t="s">
        <v>8280</v>
      </c>
      <c r="Q3296" t="s">
        <v>8321</v>
      </c>
      <c r="R3296" s="9">
        <f t="shared" si="158"/>
        <v>41863.636006944449</v>
      </c>
      <c r="S3296" s="9">
        <f t="shared" si="159"/>
        <v>41893.636006944449</v>
      </c>
      <c r="T3296">
        <f t="shared" si="160"/>
        <v>2014</v>
      </c>
    </row>
    <row r="3297" spans="1:20" ht="43.5" x14ac:dyDescent="0.35">
      <c r="A3297">
        <v>2899</v>
      </c>
      <c r="B3297" s="3" t="s">
        <v>2899</v>
      </c>
      <c r="C3297" s="3" t="s">
        <v>7009</v>
      </c>
      <c r="D3297" s="6">
        <v>10000</v>
      </c>
      <c r="E3297" s="8">
        <v>0</v>
      </c>
      <c r="F3297" t="s">
        <v>8220</v>
      </c>
      <c r="G3297" t="s">
        <v>8223</v>
      </c>
      <c r="H3297" t="s">
        <v>8245</v>
      </c>
      <c r="I3297" s="11">
        <v>1469325158</v>
      </c>
      <c r="J3297">
        <v>1464141158</v>
      </c>
      <c r="K3297" t="b">
        <v>0</v>
      </c>
      <c r="L3297">
        <v>0</v>
      </c>
      <c r="M3297" t="b">
        <v>0</v>
      </c>
      <c r="N3297">
        <f>ROUND(E3297/D3297*100,0)</f>
        <v>0</v>
      </c>
      <c r="O3297">
        <f>IFERROR(ROUND(E3297/L3297,2),0)</f>
        <v>0</v>
      </c>
      <c r="P3297" s="12" t="s">
        <v>8266</v>
      </c>
      <c r="Q3297" t="s">
        <v>8268</v>
      </c>
      <c r="R3297" s="9">
        <f t="shared" si="158"/>
        <v>42515.078217592592</v>
      </c>
      <c r="S3297" s="9">
        <f t="shared" si="159"/>
        <v>42575.078217592592</v>
      </c>
      <c r="T3297">
        <f t="shared" si="160"/>
        <v>2016</v>
      </c>
    </row>
    <row r="3298" spans="1:20" ht="43.5" x14ac:dyDescent="0.35">
      <c r="A3298">
        <v>3930</v>
      </c>
      <c r="B3298" s="3" t="s">
        <v>3927</v>
      </c>
      <c r="C3298" s="3" t="s">
        <v>8038</v>
      </c>
      <c r="D3298" s="6">
        <v>10000</v>
      </c>
      <c r="E3298" s="8">
        <v>0</v>
      </c>
      <c r="F3298" t="s">
        <v>8220</v>
      </c>
      <c r="G3298" t="s">
        <v>8225</v>
      </c>
      <c r="H3298" t="s">
        <v>8247</v>
      </c>
      <c r="I3298" s="11">
        <v>1459490400</v>
      </c>
      <c r="J3298">
        <v>1457078868</v>
      </c>
      <c r="K3298" t="b">
        <v>0</v>
      </c>
      <c r="L3298">
        <v>0</v>
      </c>
      <c r="M3298" t="b">
        <v>0</v>
      </c>
      <c r="N3298">
        <f>ROUND(E3298/D3298*100,0)</f>
        <v>0</v>
      </c>
      <c r="O3298">
        <f>IFERROR(ROUND(E3298/L3298,2),0)</f>
        <v>0</v>
      </c>
      <c r="P3298" s="12" t="s">
        <v>8266</v>
      </c>
      <c r="Q3298" t="s">
        <v>8268</v>
      </c>
      <c r="R3298" s="9">
        <f t="shared" si="158"/>
        <v>42433.338749999995</v>
      </c>
      <c r="S3298" s="9">
        <f t="shared" si="159"/>
        <v>42461.25</v>
      </c>
      <c r="T3298">
        <f t="shared" si="160"/>
        <v>2016</v>
      </c>
    </row>
    <row r="3299" spans="1:20" ht="58" x14ac:dyDescent="0.35">
      <c r="A3299">
        <v>3963</v>
      </c>
      <c r="B3299" s="3" t="s">
        <v>3960</v>
      </c>
      <c r="C3299" s="3" t="s">
        <v>8070</v>
      </c>
      <c r="D3299" s="6">
        <v>10000</v>
      </c>
      <c r="E3299" s="8">
        <v>0</v>
      </c>
      <c r="F3299" t="s">
        <v>8220</v>
      </c>
      <c r="G3299" t="s">
        <v>8228</v>
      </c>
      <c r="H3299" t="s">
        <v>8250</v>
      </c>
      <c r="I3299" s="11">
        <v>1447821717</v>
      </c>
      <c r="J3299">
        <v>1445226117</v>
      </c>
      <c r="K3299" t="b">
        <v>0</v>
      </c>
      <c r="L3299">
        <v>0</v>
      </c>
      <c r="M3299" t="b">
        <v>0</v>
      </c>
      <c r="N3299">
        <f>ROUND(E3299/D3299*100,0)</f>
        <v>0</v>
      </c>
      <c r="O3299">
        <f>IFERROR(ROUND(E3299/L3299,2),0)</f>
        <v>0</v>
      </c>
      <c r="P3299" s="12" t="s">
        <v>8266</v>
      </c>
      <c r="Q3299" t="s">
        <v>8268</v>
      </c>
      <c r="R3299" s="9">
        <f t="shared" si="158"/>
        <v>42296.154131944444</v>
      </c>
      <c r="S3299" s="9">
        <f t="shared" si="159"/>
        <v>42326.195798611108</v>
      </c>
      <c r="T3299">
        <f t="shared" si="160"/>
        <v>2015</v>
      </c>
    </row>
    <row r="3300" spans="1:20" ht="43.5" x14ac:dyDescent="0.35">
      <c r="A3300">
        <v>4097</v>
      </c>
      <c r="B3300" s="3" t="s">
        <v>4093</v>
      </c>
      <c r="C3300" s="3" t="s">
        <v>8200</v>
      </c>
      <c r="D3300" s="6">
        <v>10000</v>
      </c>
      <c r="E3300" s="8">
        <v>0</v>
      </c>
      <c r="F3300" t="s">
        <v>8220</v>
      </c>
      <c r="G3300" t="s">
        <v>8224</v>
      </c>
      <c r="H3300" t="s">
        <v>8246</v>
      </c>
      <c r="I3300" s="11">
        <v>1454284500</v>
      </c>
      <c r="J3300">
        <v>1449431237</v>
      </c>
      <c r="K3300" t="b">
        <v>0</v>
      </c>
      <c r="L3300">
        <v>0</v>
      </c>
      <c r="M3300" t="b">
        <v>0</v>
      </c>
      <c r="N3300">
        <f>ROUND(E3300/D3300*100,0)</f>
        <v>0</v>
      </c>
      <c r="O3300">
        <f>IFERROR(ROUND(E3300/L3300,2),0)</f>
        <v>0</v>
      </c>
      <c r="P3300" s="12" t="s">
        <v>8266</v>
      </c>
      <c r="Q3300" t="s">
        <v>8268</v>
      </c>
      <c r="R3300" s="9">
        <f t="shared" si="158"/>
        <v>42344.824502314819</v>
      </c>
      <c r="S3300" s="9">
        <f t="shared" si="159"/>
        <v>42400.996527777781</v>
      </c>
      <c r="T3300">
        <f t="shared" si="160"/>
        <v>2015</v>
      </c>
    </row>
    <row r="3301" spans="1:20" ht="29" x14ac:dyDescent="0.35">
      <c r="A3301">
        <v>2373</v>
      </c>
      <c r="B3301" s="3" t="s">
        <v>2374</v>
      </c>
      <c r="C3301" s="3" t="s">
        <v>6483</v>
      </c>
      <c r="D3301" s="6">
        <v>850000</v>
      </c>
      <c r="E3301" s="8">
        <v>50</v>
      </c>
      <c r="F3301" t="s">
        <v>8219</v>
      </c>
      <c r="G3301" t="s">
        <v>8234</v>
      </c>
      <c r="H3301" t="s">
        <v>8254</v>
      </c>
      <c r="I3301" s="11">
        <v>1440863624</v>
      </c>
      <c r="J3301">
        <v>1438271624</v>
      </c>
      <c r="K3301" t="b">
        <v>0</v>
      </c>
      <c r="L3301">
        <v>1</v>
      </c>
      <c r="M3301" t="b">
        <v>0</v>
      </c>
      <c r="N3301">
        <f>ROUND(E3301/D3301*100,0)</f>
        <v>0</v>
      </c>
      <c r="O3301">
        <f>IFERROR(ROUND(E3301/L3301,2),0)</f>
        <v>50</v>
      </c>
      <c r="P3301" s="12" t="s">
        <v>8277</v>
      </c>
      <c r="Q3301" t="s">
        <v>8307</v>
      </c>
      <c r="R3301" s="9">
        <f t="shared" si="158"/>
        <v>42215.662314814821</v>
      </c>
      <c r="S3301" s="9">
        <f t="shared" si="159"/>
        <v>42245.662314814821</v>
      </c>
      <c r="T3301">
        <f t="shared" si="160"/>
        <v>2015</v>
      </c>
    </row>
    <row r="3302" spans="1:20" ht="43.5" x14ac:dyDescent="0.35">
      <c r="A3302">
        <v>2393</v>
      </c>
      <c r="B3302" s="3" t="s">
        <v>2394</v>
      </c>
      <c r="C3302" s="3" t="s">
        <v>6503</v>
      </c>
      <c r="D3302" s="6">
        <v>100000</v>
      </c>
      <c r="E3302" s="8">
        <v>50</v>
      </c>
      <c r="F3302" t="s">
        <v>8219</v>
      </c>
      <c r="G3302" t="s">
        <v>8223</v>
      </c>
      <c r="H3302" t="s">
        <v>8245</v>
      </c>
      <c r="I3302" s="11">
        <v>1439048017</v>
      </c>
      <c r="J3302">
        <v>1436456017</v>
      </c>
      <c r="K3302" t="b">
        <v>0</v>
      </c>
      <c r="L3302">
        <v>1</v>
      </c>
      <c r="M3302" t="b">
        <v>0</v>
      </c>
      <c r="N3302">
        <f>ROUND(E3302/D3302*100,0)</f>
        <v>0</v>
      </c>
      <c r="O3302">
        <f>IFERROR(ROUND(E3302/L3302,2),0)</f>
        <v>50</v>
      </c>
      <c r="P3302" s="12" t="s">
        <v>8277</v>
      </c>
      <c r="Q3302" t="s">
        <v>8307</v>
      </c>
      <c r="R3302" s="9">
        <f t="shared" si="158"/>
        <v>42194.648344907408</v>
      </c>
      <c r="S3302" s="9">
        <f t="shared" si="159"/>
        <v>42224.648344907408</v>
      </c>
      <c r="T3302">
        <f t="shared" si="160"/>
        <v>2015</v>
      </c>
    </row>
    <row r="3303" spans="1:20" ht="43.5" x14ac:dyDescent="0.35">
      <c r="A3303">
        <v>3847</v>
      </c>
      <c r="B3303" s="3" t="s">
        <v>3844</v>
      </c>
      <c r="C3303" s="3" t="s">
        <v>7956</v>
      </c>
      <c r="D3303" s="6">
        <v>10500</v>
      </c>
      <c r="E3303" s="8">
        <v>1697</v>
      </c>
      <c r="F3303" t="s">
        <v>8220</v>
      </c>
      <c r="G3303" t="s">
        <v>8223</v>
      </c>
      <c r="H3303" t="s">
        <v>8245</v>
      </c>
      <c r="I3303" s="11">
        <v>1437283391</v>
      </c>
      <c r="J3303">
        <v>1433395391</v>
      </c>
      <c r="K3303" t="b">
        <v>1</v>
      </c>
      <c r="L3303">
        <v>9</v>
      </c>
      <c r="M3303" t="b">
        <v>0</v>
      </c>
      <c r="N3303">
        <f>ROUND(E3303/D3303*100,0)</f>
        <v>16</v>
      </c>
      <c r="O3303">
        <f>IFERROR(ROUND(E3303/L3303,2),0)</f>
        <v>188.56</v>
      </c>
      <c r="P3303" s="12" t="s">
        <v>8266</v>
      </c>
      <c r="Q3303" t="s">
        <v>8268</v>
      </c>
      <c r="R3303" s="9">
        <f t="shared" si="158"/>
        <v>42159.224432870367</v>
      </c>
      <c r="S3303" s="9">
        <f t="shared" si="159"/>
        <v>42204.224432870367</v>
      </c>
      <c r="T3303">
        <f t="shared" si="160"/>
        <v>2015</v>
      </c>
    </row>
    <row r="3304" spans="1:20" ht="43.5" x14ac:dyDescent="0.35">
      <c r="A3304">
        <v>446</v>
      </c>
      <c r="B3304" s="3" t="s">
        <v>447</v>
      </c>
      <c r="C3304" s="3" t="s">
        <v>4556</v>
      </c>
      <c r="D3304" s="6">
        <v>10500</v>
      </c>
      <c r="E3304" s="8">
        <v>766</v>
      </c>
      <c r="F3304" t="s">
        <v>8220</v>
      </c>
      <c r="G3304" t="s">
        <v>8223</v>
      </c>
      <c r="H3304" t="s">
        <v>8245</v>
      </c>
      <c r="I3304" s="11">
        <v>1425434420</v>
      </c>
      <c r="J3304">
        <v>1422842420</v>
      </c>
      <c r="K3304" t="b">
        <v>0</v>
      </c>
      <c r="L3304">
        <v>16</v>
      </c>
      <c r="M3304" t="b">
        <v>0</v>
      </c>
      <c r="N3304">
        <f>ROUND(E3304/D3304*100,0)</f>
        <v>7</v>
      </c>
      <c r="O3304">
        <f>IFERROR(ROUND(E3304/L3304,2),0)</f>
        <v>47.88</v>
      </c>
      <c r="P3304" s="12" t="s">
        <v>8290</v>
      </c>
      <c r="Q3304" t="s">
        <v>8304</v>
      </c>
      <c r="R3304" s="9">
        <f t="shared" si="158"/>
        <v>42037.083564814813</v>
      </c>
      <c r="S3304" s="9">
        <f t="shared" si="159"/>
        <v>42067.083564814813</v>
      </c>
      <c r="T3304">
        <f t="shared" si="160"/>
        <v>2015</v>
      </c>
    </row>
    <row r="3305" spans="1:20" ht="43.5" x14ac:dyDescent="0.35">
      <c r="A3305">
        <v>2142</v>
      </c>
      <c r="B3305" s="3" t="s">
        <v>2143</v>
      </c>
      <c r="C3305" s="3" t="s">
        <v>6252</v>
      </c>
      <c r="D3305" s="6">
        <v>10500</v>
      </c>
      <c r="E3305" s="8">
        <v>601</v>
      </c>
      <c r="F3305" t="s">
        <v>8220</v>
      </c>
      <c r="G3305" t="s">
        <v>8235</v>
      </c>
      <c r="H3305" t="s">
        <v>8248</v>
      </c>
      <c r="I3305" s="11">
        <v>1451494210</v>
      </c>
      <c r="J3305">
        <v>1449075010</v>
      </c>
      <c r="K3305" t="b">
        <v>0</v>
      </c>
      <c r="L3305">
        <v>12</v>
      </c>
      <c r="M3305" t="b">
        <v>0</v>
      </c>
      <c r="N3305">
        <f>ROUND(E3305/D3305*100,0)</f>
        <v>6</v>
      </c>
      <c r="O3305">
        <f>IFERROR(ROUND(E3305/L3305,2),0)</f>
        <v>50.08</v>
      </c>
      <c r="P3305" s="12" t="s">
        <v>8285</v>
      </c>
      <c r="Q3305" t="s">
        <v>8300</v>
      </c>
      <c r="R3305" s="9">
        <f t="shared" si="158"/>
        <v>42340.701504629629</v>
      </c>
      <c r="S3305" s="9">
        <f t="shared" si="159"/>
        <v>42368.701504629629</v>
      </c>
      <c r="T3305">
        <f t="shared" si="160"/>
        <v>2015</v>
      </c>
    </row>
    <row r="3306" spans="1:20" ht="43.5" x14ac:dyDescent="0.35">
      <c r="A3306">
        <v>1779</v>
      </c>
      <c r="B3306" s="3" t="s">
        <v>1780</v>
      </c>
      <c r="C3306" s="3" t="s">
        <v>5889</v>
      </c>
      <c r="D3306" s="6">
        <v>11000</v>
      </c>
      <c r="E3306" s="8">
        <v>3986</v>
      </c>
      <c r="F3306" t="s">
        <v>8220</v>
      </c>
      <c r="G3306" t="s">
        <v>8223</v>
      </c>
      <c r="H3306" t="s">
        <v>8245</v>
      </c>
      <c r="I3306" s="11">
        <v>1472834180</v>
      </c>
      <c r="J3306">
        <v>1470242180</v>
      </c>
      <c r="K3306" t="b">
        <v>1</v>
      </c>
      <c r="L3306">
        <v>38</v>
      </c>
      <c r="M3306" t="b">
        <v>0</v>
      </c>
      <c r="N3306">
        <f>ROUND(E3306/D3306*100,0)</f>
        <v>36</v>
      </c>
      <c r="O3306">
        <f>IFERROR(ROUND(E3306/L3306,2),0)</f>
        <v>104.89</v>
      </c>
      <c r="P3306" s="12" t="s">
        <v>8282</v>
      </c>
      <c r="Q3306" t="s">
        <v>8283</v>
      </c>
      <c r="R3306" s="9">
        <f t="shared" si="158"/>
        <v>42585.691898148143</v>
      </c>
      <c r="S3306" s="9">
        <f t="shared" si="159"/>
        <v>42615.691898148143</v>
      </c>
      <c r="T3306">
        <f t="shared" si="160"/>
        <v>2016</v>
      </c>
    </row>
    <row r="3307" spans="1:20" ht="43.5" x14ac:dyDescent="0.35">
      <c r="A3307">
        <v>1764</v>
      </c>
      <c r="B3307" s="3" t="s">
        <v>1765</v>
      </c>
      <c r="C3307" s="3" t="s">
        <v>5874</v>
      </c>
      <c r="D3307" s="6">
        <v>11000</v>
      </c>
      <c r="E3307" s="8">
        <v>2156</v>
      </c>
      <c r="F3307" t="s">
        <v>8220</v>
      </c>
      <c r="G3307" t="s">
        <v>8224</v>
      </c>
      <c r="H3307" t="s">
        <v>8246</v>
      </c>
      <c r="I3307" s="11">
        <v>1407065979</v>
      </c>
      <c r="J3307">
        <v>1404560379</v>
      </c>
      <c r="K3307" t="b">
        <v>1</v>
      </c>
      <c r="L3307">
        <v>39</v>
      </c>
      <c r="M3307" t="b">
        <v>0</v>
      </c>
      <c r="N3307">
        <f>ROUND(E3307/D3307*100,0)</f>
        <v>20</v>
      </c>
      <c r="O3307">
        <f>IFERROR(ROUND(E3307/L3307,2),0)</f>
        <v>55.28</v>
      </c>
      <c r="P3307" s="12" t="s">
        <v>8282</v>
      </c>
      <c r="Q3307" t="s">
        <v>8283</v>
      </c>
      <c r="R3307" s="9">
        <f t="shared" si="158"/>
        <v>41825.485868055555</v>
      </c>
      <c r="S3307" s="9">
        <f t="shared" si="159"/>
        <v>41854.485868055555</v>
      </c>
      <c r="T3307">
        <f t="shared" si="160"/>
        <v>2014</v>
      </c>
    </row>
    <row r="3308" spans="1:20" ht="29" x14ac:dyDescent="0.35">
      <c r="A3308">
        <v>3854</v>
      </c>
      <c r="B3308" s="3" t="s">
        <v>3851</v>
      </c>
      <c r="C3308" s="3" t="s">
        <v>7963</v>
      </c>
      <c r="D3308" s="6">
        <v>11000</v>
      </c>
      <c r="E3308" s="8">
        <v>1788</v>
      </c>
      <c r="F3308" t="s">
        <v>8220</v>
      </c>
      <c r="G3308" t="s">
        <v>8223</v>
      </c>
      <c r="H3308" t="s">
        <v>8245</v>
      </c>
      <c r="I3308" s="11">
        <v>1431206058</v>
      </c>
      <c r="J3308">
        <v>1428614058</v>
      </c>
      <c r="K3308" t="b">
        <v>0</v>
      </c>
      <c r="L3308">
        <v>20</v>
      </c>
      <c r="M3308" t="b">
        <v>0</v>
      </c>
      <c r="N3308">
        <f>ROUND(E3308/D3308*100,0)</f>
        <v>16</v>
      </c>
      <c r="O3308">
        <f>IFERROR(ROUND(E3308/L3308,2),0)</f>
        <v>89.4</v>
      </c>
      <c r="P3308" s="12" t="s">
        <v>8266</v>
      </c>
      <c r="Q3308" t="s">
        <v>8268</v>
      </c>
      <c r="R3308" s="9">
        <f t="shared" si="158"/>
        <v>42103.884930555556</v>
      </c>
      <c r="S3308" s="9">
        <f t="shared" si="159"/>
        <v>42133.884930555556</v>
      </c>
      <c r="T3308">
        <f t="shared" si="160"/>
        <v>2015</v>
      </c>
    </row>
    <row r="3309" spans="1:20" ht="43.5" x14ac:dyDescent="0.35">
      <c r="A3309">
        <v>3112</v>
      </c>
      <c r="B3309" s="3" t="s">
        <v>3112</v>
      </c>
      <c r="C3309" s="3" t="s">
        <v>7222</v>
      </c>
      <c r="D3309" s="6">
        <v>11000</v>
      </c>
      <c r="E3309" s="8">
        <v>521</v>
      </c>
      <c r="F3309" t="s">
        <v>8220</v>
      </c>
      <c r="G3309" t="s">
        <v>8223</v>
      </c>
      <c r="H3309" t="s">
        <v>8245</v>
      </c>
      <c r="I3309" s="11">
        <v>1477968934</v>
      </c>
      <c r="J3309">
        <v>1472784934</v>
      </c>
      <c r="K3309" t="b">
        <v>0</v>
      </c>
      <c r="L3309">
        <v>9</v>
      </c>
      <c r="M3309" t="b">
        <v>0</v>
      </c>
      <c r="N3309">
        <f>ROUND(E3309/D3309*100,0)</f>
        <v>5</v>
      </c>
      <c r="O3309">
        <f>IFERROR(ROUND(E3309/L3309,2),0)</f>
        <v>57.89</v>
      </c>
      <c r="P3309" s="12" t="s">
        <v>8266</v>
      </c>
      <c r="Q3309" t="s">
        <v>8267</v>
      </c>
      <c r="R3309" s="9">
        <f t="shared" si="158"/>
        <v>42615.121921296297</v>
      </c>
      <c r="S3309" s="9">
        <f t="shared" si="159"/>
        <v>42675.121921296297</v>
      </c>
      <c r="T3309">
        <f t="shared" si="160"/>
        <v>2016</v>
      </c>
    </row>
    <row r="3310" spans="1:20" ht="43.5" x14ac:dyDescent="0.35">
      <c r="A3310">
        <v>2501</v>
      </c>
      <c r="B3310" s="3" t="s">
        <v>2501</v>
      </c>
      <c r="C3310" s="3" t="s">
        <v>6611</v>
      </c>
      <c r="D3310" s="6">
        <v>11000</v>
      </c>
      <c r="E3310" s="8">
        <v>281</v>
      </c>
      <c r="F3310" t="s">
        <v>8220</v>
      </c>
      <c r="G3310" t="s">
        <v>8228</v>
      </c>
      <c r="H3310" t="s">
        <v>8250</v>
      </c>
      <c r="I3310" s="11">
        <v>1443379104</v>
      </c>
      <c r="J3310">
        <v>1440787104</v>
      </c>
      <c r="K3310" t="b">
        <v>0</v>
      </c>
      <c r="L3310">
        <v>7</v>
      </c>
      <c r="M3310" t="b">
        <v>0</v>
      </c>
      <c r="N3310">
        <f>ROUND(E3310/D3310*100,0)</f>
        <v>3</v>
      </c>
      <c r="O3310">
        <f>IFERROR(ROUND(E3310/L3310,2),0)</f>
        <v>40.14</v>
      </c>
      <c r="P3310" s="12" t="s">
        <v>8288</v>
      </c>
      <c r="Q3310" t="s">
        <v>8322</v>
      </c>
      <c r="R3310" s="9">
        <f t="shared" si="158"/>
        <v>42244.776666666665</v>
      </c>
      <c r="S3310" s="9">
        <f t="shared" si="159"/>
        <v>42274.776666666665</v>
      </c>
      <c r="T3310">
        <f t="shared" si="160"/>
        <v>2015</v>
      </c>
    </row>
    <row r="3311" spans="1:20" ht="58" x14ac:dyDescent="0.35">
      <c r="A3311">
        <v>3194</v>
      </c>
      <c r="B3311" s="3" t="s">
        <v>3194</v>
      </c>
      <c r="C3311" s="3" t="s">
        <v>7304</v>
      </c>
      <c r="D3311" s="6">
        <v>11000</v>
      </c>
      <c r="E3311" s="8">
        <v>0</v>
      </c>
      <c r="F3311" t="s">
        <v>8220</v>
      </c>
      <c r="G3311" t="s">
        <v>8223</v>
      </c>
      <c r="H3311" t="s">
        <v>8245</v>
      </c>
      <c r="I3311" s="11">
        <v>1437960598</v>
      </c>
      <c r="J3311">
        <v>1435368598</v>
      </c>
      <c r="K3311" t="b">
        <v>0</v>
      </c>
      <c r="L3311">
        <v>0</v>
      </c>
      <c r="M3311" t="b">
        <v>0</v>
      </c>
      <c r="N3311">
        <f>ROUND(E3311/D3311*100,0)</f>
        <v>0</v>
      </c>
      <c r="O3311">
        <f>IFERROR(ROUND(E3311/L3311,2),0)</f>
        <v>0</v>
      </c>
      <c r="P3311" s="12" t="s">
        <v>8266</v>
      </c>
      <c r="Q3311" t="s">
        <v>8269</v>
      </c>
      <c r="R3311" s="9">
        <f t="shared" si="158"/>
        <v>42182.062476851846</v>
      </c>
      <c r="S3311" s="9">
        <f t="shared" si="159"/>
        <v>42212.062476851846</v>
      </c>
      <c r="T3311">
        <f t="shared" si="160"/>
        <v>2015</v>
      </c>
    </row>
    <row r="3312" spans="1:20" ht="43.5" x14ac:dyDescent="0.35">
      <c r="A3312">
        <v>3983</v>
      </c>
      <c r="B3312" s="3" t="s">
        <v>3979</v>
      </c>
      <c r="C3312" s="3" t="s">
        <v>8089</v>
      </c>
      <c r="D3312" s="6">
        <v>11140</v>
      </c>
      <c r="E3312" s="8">
        <v>3877</v>
      </c>
      <c r="F3312" t="s">
        <v>8220</v>
      </c>
      <c r="G3312" t="s">
        <v>8223</v>
      </c>
      <c r="H3312" t="s">
        <v>8245</v>
      </c>
      <c r="I3312" s="11">
        <v>1400569140</v>
      </c>
      <c r="J3312">
        <v>1397854356</v>
      </c>
      <c r="K3312" t="b">
        <v>0</v>
      </c>
      <c r="L3312">
        <v>46</v>
      </c>
      <c r="M3312" t="b">
        <v>0</v>
      </c>
      <c r="N3312">
        <f>ROUND(E3312/D3312*100,0)</f>
        <v>35</v>
      </c>
      <c r="O3312">
        <f>IFERROR(ROUND(E3312/L3312,2),0)</f>
        <v>84.28</v>
      </c>
      <c r="P3312" s="12" t="s">
        <v>8266</v>
      </c>
      <c r="Q3312" t="s">
        <v>8268</v>
      </c>
      <c r="R3312" s="9">
        <f t="shared" si="158"/>
        <v>41747.86986111111</v>
      </c>
      <c r="S3312" s="9">
        <f t="shared" si="159"/>
        <v>41779.290972222225</v>
      </c>
      <c r="T3312">
        <f t="shared" si="160"/>
        <v>2014</v>
      </c>
    </row>
    <row r="3313" spans="1:20" ht="43.5" x14ac:dyDescent="0.35">
      <c r="A3313">
        <v>574</v>
      </c>
      <c r="B3313" s="3" t="s">
        <v>575</v>
      </c>
      <c r="C3313" s="3" t="s">
        <v>4684</v>
      </c>
      <c r="D3313" s="6">
        <v>11180</v>
      </c>
      <c r="E3313" s="8">
        <v>80</v>
      </c>
      <c r="F3313" t="s">
        <v>8220</v>
      </c>
      <c r="G3313" t="s">
        <v>8224</v>
      </c>
      <c r="H3313" t="s">
        <v>8246</v>
      </c>
      <c r="I3313" s="11">
        <v>1476873507</v>
      </c>
      <c r="J3313">
        <v>1474281507</v>
      </c>
      <c r="K3313" t="b">
        <v>0</v>
      </c>
      <c r="L3313">
        <v>4</v>
      </c>
      <c r="M3313" t="b">
        <v>0</v>
      </c>
      <c r="N3313">
        <f>ROUND(E3313/D3313*100,0)</f>
        <v>1</v>
      </c>
      <c r="O3313">
        <f>IFERROR(ROUND(E3313/L3313,2),0)</f>
        <v>20</v>
      </c>
      <c r="P3313" s="12" t="s">
        <v>8277</v>
      </c>
      <c r="Q3313" t="s">
        <v>8307</v>
      </c>
      <c r="R3313" s="9">
        <f t="shared" si="158"/>
        <v>42632.443368055552</v>
      </c>
      <c r="S3313" s="9">
        <f t="shared" si="159"/>
        <v>42662.443368055552</v>
      </c>
      <c r="T3313">
        <f t="shared" si="160"/>
        <v>2016</v>
      </c>
    </row>
    <row r="3314" spans="1:20" ht="43.5" x14ac:dyDescent="0.35">
      <c r="A3314">
        <v>2879</v>
      </c>
      <c r="B3314" s="3" t="s">
        <v>2879</v>
      </c>
      <c r="C3314" s="3" t="s">
        <v>6989</v>
      </c>
      <c r="D3314" s="6">
        <v>11200</v>
      </c>
      <c r="E3314" s="8">
        <v>29</v>
      </c>
      <c r="F3314" t="s">
        <v>8220</v>
      </c>
      <c r="G3314" t="s">
        <v>8223</v>
      </c>
      <c r="H3314" t="s">
        <v>8245</v>
      </c>
      <c r="I3314" s="11">
        <v>1453310661</v>
      </c>
      <c r="J3314">
        <v>1450718661</v>
      </c>
      <c r="K3314" t="b">
        <v>0</v>
      </c>
      <c r="L3314">
        <v>1</v>
      </c>
      <c r="M3314" t="b">
        <v>0</v>
      </c>
      <c r="N3314">
        <f>ROUND(E3314/D3314*100,0)</f>
        <v>0</v>
      </c>
      <c r="O3314">
        <f>IFERROR(ROUND(E3314/L3314,2),0)</f>
        <v>29</v>
      </c>
      <c r="P3314" s="12" t="s">
        <v>8266</v>
      </c>
      <c r="Q3314" t="s">
        <v>8268</v>
      </c>
      <c r="R3314" s="9">
        <f t="shared" si="158"/>
        <v>42359.725243055553</v>
      </c>
      <c r="S3314" s="9">
        <f t="shared" si="159"/>
        <v>42389.725243055553</v>
      </c>
      <c r="T3314">
        <f t="shared" si="160"/>
        <v>2015</v>
      </c>
    </row>
    <row r="3315" spans="1:20" ht="43.5" x14ac:dyDescent="0.35">
      <c r="A3315">
        <v>3923</v>
      </c>
      <c r="B3315" s="3" t="s">
        <v>3920</v>
      </c>
      <c r="C3315" s="3" t="s">
        <v>8031</v>
      </c>
      <c r="D3315" s="6">
        <v>11500</v>
      </c>
      <c r="E3315" s="8">
        <v>1384</v>
      </c>
      <c r="F3315" t="s">
        <v>8220</v>
      </c>
      <c r="G3315" t="s">
        <v>8224</v>
      </c>
      <c r="H3315" t="s">
        <v>8246</v>
      </c>
      <c r="I3315" s="11">
        <v>1428622271</v>
      </c>
      <c r="J3315">
        <v>1426203071</v>
      </c>
      <c r="K3315" t="b">
        <v>0</v>
      </c>
      <c r="L3315">
        <v>17</v>
      </c>
      <c r="M3315" t="b">
        <v>0</v>
      </c>
      <c r="N3315">
        <f>ROUND(E3315/D3315*100,0)</f>
        <v>12</v>
      </c>
      <c r="O3315">
        <f>IFERROR(ROUND(E3315/L3315,2),0)</f>
        <v>81.41</v>
      </c>
      <c r="P3315" s="12" t="s">
        <v>8266</v>
      </c>
      <c r="Q3315" t="s">
        <v>8268</v>
      </c>
      <c r="R3315" s="9">
        <f t="shared" si="158"/>
        <v>42075.979988425926</v>
      </c>
      <c r="S3315" s="9">
        <f t="shared" si="159"/>
        <v>42103.979988425926</v>
      </c>
      <c r="T3315">
        <f t="shared" si="160"/>
        <v>2015</v>
      </c>
    </row>
    <row r="3316" spans="1:20" ht="43.5" x14ac:dyDescent="0.35">
      <c r="A3316">
        <v>3071</v>
      </c>
      <c r="B3316" s="3" t="s">
        <v>3071</v>
      </c>
      <c r="C3316" s="3" t="s">
        <v>7181</v>
      </c>
      <c r="D3316" s="6">
        <v>12000</v>
      </c>
      <c r="E3316" s="8">
        <v>7173</v>
      </c>
      <c r="F3316" t="s">
        <v>8220</v>
      </c>
      <c r="G3316" t="s">
        <v>8223</v>
      </c>
      <c r="H3316" t="s">
        <v>8245</v>
      </c>
      <c r="I3316" s="11">
        <v>1429595940</v>
      </c>
      <c r="J3316">
        <v>1428082481</v>
      </c>
      <c r="K3316" t="b">
        <v>0</v>
      </c>
      <c r="L3316">
        <v>117</v>
      </c>
      <c r="M3316" t="b">
        <v>0</v>
      </c>
      <c r="N3316">
        <f>ROUND(E3316/D3316*100,0)</f>
        <v>60</v>
      </c>
      <c r="O3316">
        <f>IFERROR(ROUND(E3316/L3316,2),0)</f>
        <v>61.31</v>
      </c>
      <c r="P3316" s="12" t="s">
        <v>8266</v>
      </c>
      <c r="Q3316" t="s">
        <v>8267</v>
      </c>
      <c r="R3316" s="9">
        <f t="shared" si="158"/>
        <v>42097.732418981483</v>
      </c>
      <c r="S3316" s="9">
        <f t="shared" si="159"/>
        <v>42115.249305555553</v>
      </c>
      <c r="T3316">
        <f t="shared" si="160"/>
        <v>2015</v>
      </c>
    </row>
    <row r="3317" spans="1:20" ht="43.5" x14ac:dyDescent="0.35">
      <c r="A3317">
        <v>1814</v>
      </c>
      <c r="B3317" s="3" t="s">
        <v>1815</v>
      </c>
      <c r="C3317" s="3" t="s">
        <v>5924</v>
      </c>
      <c r="D3317" s="6">
        <v>12000</v>
      </c>
      <c r="E3317" s="8">
        <v>5902</v>
      </c>
      <c r="F3317" t="s">
        <v>8220</v>
      </c>
      <c r="G3317" t="s">
        <v>8224</v>
      </c>
      <c r="H3317" t="s">
        <v>8246</v>
      </c>
      <c r="I3317" s="11">
        <v>1425108736</v>
      </c>
      <c r="J3317">
        <v>1422516736</v>
      </c>
      <c r="K3317" t="b">
        <v>0</v>
      </c>
      <c r="L3317">
        <v>140</v>
      </c>
      <c r="M3317" t="b">
        <v>0</v>
      </c>
      <c r="N3317">
        <f>ROUND(E3317/D3317*100,0)</f>
        <v>49</v>
      </c>
      <c r="O3317">
        <f>IFERROR(ROUND(E3317/L3317,2),0)</f>
        <v>42.16</v>
      </c>
      <c r="P3317" s="12" t="s">
        <v>8282</v>
      </c>
      <c r="Q3317" t="s">
        <v>8283</v>
      </c>
      <c r="R3317" s="9">
        <f t="shared" si="158"/>
        <v>42033.314074074078</v>
      </c>
      <c r="S3317" s="9">
        <f t="shared" si="159"/>
        <v>42063.314074074078</v>
      </c>
      <c r="T3317">
        <f t="shared" si="160"/>
        <v>2015</v>
      </c>
    </row>
    <row r="3318" spans="1:20" ht="43.5" x14ac:dyDescent="0.3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 s="11">
        <v>1489922339</v>
      </c>
      <c r="J3318">
        <v>1487333939</v>
      </c>
      <c r="K3318" t="b">
        <v>0</v>
      </c>
      <c r="L3318">
        <v>3</v>
      </c>
      <c r="M3318" t="b">
        <v>0</v>
      </c>
      <c r="N3318">
        <f>ROUND(E3318/D3318*100,0)</f>
        <v>2</v>
      </c>
      <c r="O3318">
        <f>IFERROR(ROUND(E3318/L3318,2),0)</f>
        <v>15</v>
      </c>
      <c r="P3318" s="12" t="s">
        <v>8266</v>
      </c>
      <c r="Q3318" t="s">
        <v>8268</v>
      </c>
      <c r="R3318" s="9">
        <f t="shared" si="158"/>
        <v>42783.513182870374</v>
      </c>
      <c r="S3318" s="9">
        <f t="shared" si="159"/>
        <v>42813.471516203703</v>
      </c>
      <c r="T3318">
        <f t="shared" si="160"/>
        <v>2017</v>
      </c>
    </row>
    <row r="3319" spans="1:20" ht="43.5" x14ac:dyDescent="0.35">
      <c r="A3319">
        <v>210</v>
      </c>
      <c r="B3319" s="3" t="s">
        <v>212</v>
      </c>
      <c r="C3319" s="3" t="s">
        <v>4320</v>
      </c>
      <c r="D3319" s="6">
        <v>12000</v>
      </c>
      <c r="E3319" s="8">
        <v>3030</v>
      </c>
      <c r="F3319" t="s">
        <v>8220</v>
      </c>
      <c r="G3319" t="s">
        <v>8223</v>
      </c>
      <c r="H3319" t="s">
        <v>8245</v>
      </c>
      <c r="I3319" s="11">
        <v>1443675600</v>
      </c>
      <c r="J3319">
        <v>1441157592</v>
      </c>
      <c r="K3319" t="b">
        <v>0</v>
      </c>
      <c r="L3319">
        <v>33</v>
      </c>
      <c r="M3319" t="b">
        <v>0</v>
      </c>
      <c r="N3319">
        <f>ROUND(E3319/D3319*100,0)</f>
        <v>25</v>
      </c>
      <c r="O3319">
        <f>IFERROR(ROUND(E3319/L3319,2),0)</f>
        <v>91.82</v>
      </c>
      <c r="P3319" s="12" t="s">
        <v>8290</v>
      </c>
      <c r="Q3319" t="s">
        <v>8292</v>
      </c>
      <c r="R3319" s="9">
        <f t="shared" si="158"/>
        <v>42249.064722222218</v>
      </c>
      <c r="S3319" s="9">
        <f t="shared" si="159"/>
        <v>42278.208333333328</v>
      </c>
      <c r="T3319">
        <f t="shared" si="160"/>
        <v>2015</v>
      </c>
    </row>
    <row r="3320" spans="1:20" ht="43.5" x14ac:dyDescent="0.35">
      <c r="A3320">
        <v>2880</v>
      </c>
      <c r="B3320" s="3" t="s">
        <v>2880</v>
      </c>
      <c r="C3320" s="3" t="s">
        <v>6990</v>
      </c>
      <c r="D3320" s="6">
        <v>12000</v>
      </c>
      <c r="E3320" s="8">
        <v>2800</v>
      </c>
      <c r="F3320" t="s">
        <v>8220</v>
      </c>
      <c r="G3320" t="s">
        <v>8223</v>
      </c>
      <c r="H3320" t="s">
        <v>8245</v>
      </c>
      <c r="I3320" s="11">
        <v>1440090300</v>
      </c>
      <c r="J3320">
        <v>1436305452</v>
      </c>
      <c r="K3320" t="b">
        <v>0</v>
      </c>
      <c r="L3320">
        <v>29</v>
      </c>
      <c r="M3320" t="b">
        <v>0</v>
      </c>
      <c r="N3320">
        <f>ROUND(E3320/D3320*100,0)</f>
        <v>23</v>
      </c>
      <c r="O3320">
        <f>IFERROR(ROUND(E3320/L3320,2),0)</f>
        <v>96.55</v>
      </c>
      <c r="P3320" s="12" t="s">
        <v>8266</v>
      </c>
      <c r="Q3320" t="s">
        <v>8268</v>
      </c>
      <c r="R3320" s="9">
        <f t="shared" si="158"/>
        <v>42192.905694444446</v>
      </c>
      <c r="S3320" s="9">
        <f t="shared" si="159"/>
        <v>42236.711805555555</v>
      </c>
      <c r="T3320">
        <f t="shared" si="160"/>
        <v>2015</v>
      </c>
    </row>
    <row r="3321" spans="1:20" ht="29" x14ac:dyDescent="0.35">
      <c r="A3321">
        <v>3803</v>
      </c>
      <c r="B3321" s="3" t="s">
        <v>3800</v>
      </c>
      <c r="C3321" s="3" t="s">
        <v>7913</v>
      </c>
      <c r="D3321" s="6">
        <v>12000</v>
      </c>
      <c r="E3321" s="8">
        <v>2358</v>
      </c>
      <c r="F3321" t="s">
        <v>8220</v>
      </c>
      <c r="G3321" t="s">
        <v>8223</v>
      </c>
      <c r="H3321" t="s">
        <v>8245</v>
      </c>
      <c r="I3321" s="11">
        <v>1457133568</v>
      </c>
      <c r="J3321">
        <v>1454541568</v>
      </c>
      <c r="K3321" t="b">
        <v>0</v>
      </c>
      <c r="L3321">
        <v>40</v>
      </c>
      <c r="M3321" t="b">
        <v>0</v>
      </c>
      <c r="N3321">
        <f>ROUND(E3321/D3321*100,0)</f>
        <v>20</v>
      </c>
      <c r="O3321">
        <f>IFERROR(ROUND(E3321/L3321,2),0)</f>
        <v>58.95</v>
      </c>
      <c r="P3321" s="12" t="s">
        <v>8266</v>
      </c>
      <c r="Q3321" t="s">
        <v>8269</v>
      </c>
      <c r="R3321" s="9">
        <f t="shared" si="158"/>
        <v>42403.971851851849</v>
      </c>
      <c r="S3321" s="9">
        <f t="shared" si="159"/>
        <v>42433.971851851849</v>
      </c>
      <c r="T3321">
        <f t="shared" si="160"/>
        <v>2016</v>
      </c>
    </row>
    <row r="3322" spans="1:20" ht="43.5" x14ac:dyDescent="0.35">
      <c r="A3322">
        <v>1096</v>
      </c>
      <c r="B3322" s="3" t="s">
        <v>1097</v>
      </c>
      <c r="C3322" s="3" t="s">
        <v>5206</v>
      </c>
      <c r="D3322" s="6">
        <v>12000</v>
      </c>
      <c r="E3322" s="8">
        <v>2152</v>
      </c>
      <c r="F3322" t="s">
        <v>8220</v>
      </c>
      <c r="G3322" t="s">
        <v>8223</v>
      </c>
      <c r="H3322" t="s">
        <v>8245</v>
      </c>
      <c r="I3322" s="11">
        <v>1412393400</v>
      </c>
      <c r="J3322">
        <v>1409747154</v>
      </c>
      <c r="K3322" t="b">
        <v>0</v>
      </c>
      <c r="L3322">
        <v>29</v>
      </c>
      <c r="M3322" t="b">
        <v>0</v>
      </c>
      <c r="N3322">
        <f>ROUND(E3322/D3322*100,0)</f>
        <v>18</v>
      </c>
      <c r="O3322">
        <f>IFERROR(ROUND(E3322/L3322,2),0)</f>
        <v>74.209999999999994</v>
      </c>
      <c r="P3322" s="12" t="s">
        <v>8285</v>
      </c>
      <c r="Q3322" t="s">
        <v>8300</v>
      </c>
      <c r="R3322" s="9">
        <f t="shared" si="158"/>
        <v>41885.51798611111</v>
      </c>
      <c r="S3322" s="9">
        <f t="shared" si="159"/>
        <v>41916.145833333336</v>
      </c>
      <c r="T3322">
        <f t="shared" si="160"/>
        <v>2014</v>
      </c>
    </row>
    <row r="3323" spans="1:20" ht="43.5" x14ac:dyDescent="0.35">
      <c r="A3323">
        <v>3100</v>
      </c>
      <c r="B3323" s="3" t="s">
        <v>3100</v>
      </c>
      <c r="C3323" s="3" t="s">
        <v>7210</v>
      </c>
      <c r="D3323" s="6">
        <v>12000</v>
      </c>
      <c r="E3323" s="8">
        <v>1827</v>
      </c>
      <c r="F3323" t="s">
        <v>8220</v>
      </c>
      <c r="G3323" t="s">
        <v>8223</v>
      </c>
      <c r="H3323" t="s">
        <v>8245</v>
      </c>
      <c r="I3323" s="11">
        <v>1413816975</v>
      </c>
      <c r="J3323">
        <v>1411224975</v>
      </c>
      <c r="K3323" t="b">
        <v>0</v>
      </c>
      <c r="L3323">
        <v>13</v>
      </c>
      <c r="M3323" t="b">
        <v>0</v>
      </c>
      <c r="N3323">
        <f>ROUND(E3323/D3323*100,0)</f>
        <v>15</v>
      </c>
      <c r="O3323">
        <f>IFERROR(ROUND(E3323/L3323,2),0)</f>
        <v>140.54</v>
      </c>
      <c r="P3323" s="12" t="s">
        <v>8266</v>
      </c>
      <c r="Q3323" t="s">
        <v>8267</v>
      </c>
      <c r="R3323" s="9">
        <f t="shared" si="158"/>
        <v>41902.622395833336</v>
      </c>
      <c r="S3323" s="9">
        <f t="shared" si="159"/>
        <v>41932.622395833336</v>
      </c>
      <c r="T3323">
        <f t="shared" si="160"/>
        <v>2014</v>
      </c>
    </row>
    <row r="3324" spans="1:20" ht="43.5" x14ac:dyDescent="0.35">
      <c r="A3324">
        <v>966</v>
      </c>
      <c r="B3324" s="3" t="s">
        <v>967</v>
      </c>
      <c r="C3324" s="3" t="s">
        <v>5076</v>
      </c>
      <c r="D3324" s="6">
        <v>12000</v>
      </c>
      <c r="E3324" s="8">
        <v>1776</v>
      </c>
      <c r="F3324" t="s">
        <v>8220</v>
      </c>
      <c r="G3324" t="s">
        <v>8223</v>
      </c>
      <c r="H3324" t="s">
        <v>8245</v>
      </c>
      <c r="I3324" s="11">
        <v>1475766932</v>
      </c>
      <c r="J3324">
        <v>1473174932</v>
      </c>
      <c r="K3324" t="b">
        <v>0</v>
      </c>
      <c r="L3324">
        <v>30</v>
      </c>
      <c r="M3324" t="b">
        <v>0</v>
      </c>
      <c r="N3324">
        <f>ROUND(E3324/D3324*100,0)</f>
        <v>15</v>
      </c>
      <c r="O3324">
        <f>IFERROR(ROUND(E3324/L3324,2),0)</f>
        <v>59.2</v>
      </c>
      <c r="P3324" s="12" t="s">
        <v>8277</v>
      </c>
      <c r="Q3324" t="s">
        <v>8279</v>
      </c>
      <c r="R3324" s="9">
        <f t="shared" si="158"/>
        <v>42619.635787037041</v>
      </c>
      <c r="S3324" s="9">
        <f t="shared" si="159"/>
        <v>42649.635787037041</v>
      </c>
      <c r="T3324">
        <f t="shared" si="160"/>
        <v>2016</v>
      </c>
    </row>
    <row r="3325" spans="1:20" ht="43.5" x14ac:dyDescent="0.35">
      <c r="A3325">
        <v>664</v>
      </c>
      <c r="B3325" s="3" t="s">
        <v>665</v>
      </c>
      <c r="C3325" s="3" t="s">
        <v>4774</v>
      </c>
      <c r="D3325" s="6">
        <v>12000</v>
      </c>
      <c r="E3325" s="8">
        <v>904</v>
      </c>
      <c r="F3325" t="s">
        <v>8220</v>
      </c>
      <c r="G3325" t="s">
        <v>8223</v>
      </c>
      <c r="H3325" t="s">
        <v>8245</v>
      </c>
      <c r="I3325" s="11">
        <v>1428940775</v>
      </c>
      <c r="J3325">
        <v>1426348775</v>
      </c>
      <c r="K3325" t="b">
        <v>0</v>
      </c>
      <c r="L3325">
        <v>29</v>
      </c>
      <c r="M3325" t="b">
        <v>0</v>
      </c>
      <c r="N3325">
        <f>ROUND(E3325/D3325*100,0)</f>
        <v>8</v>
      </c>
      <c r="O3325">
        <f>IFERROR(ROUND(E3325/L3325,2),0)</f>
        <v>31.17</v>
      </c>
      <c r="P3325" s="12" t="s">
        <v>8277</v>
      </c>
      <c r="Q3325" t="s">
        <v>8279</v>
      </c>
      <c r="R3325" s="9">
        <f t="shared" si="158"/>
        <v>42077.666377314818</v>
      </c>
      <c r="S3325" s="9">
        <f t="shared" si="159"/>
        <v>42107.666377314818</v>
      </c>
      <c r="T3325">
        <f t="shared" si="160"/>
        <v>2015</v>
      </c>
    </row>
    <row r="3326" spans="1:20" ht="43.5" x14ac:dyDescent="0.35">
      <c r="A3326">
        <v>1433</v>
      </c>
      <c r="B3326" s="3" t="s">
        <v>1434</v>
      </c>
      <c r="C3326" s="3" t="s">
        <v>5543</v>
      </c>
      <c r="D3326" s="6">
        <v>12000</v>
      </c>
      <c r="E3326" s="8">
        <v>805</v>
      </c>
      <c r="F3326" t="s">
        <v>8220</v>
      </c>
      <c r="G3326" t="s">
        <v>8236</v>
      </c>
      <c r="H3326" t="s">
        <v>8248</v>
      </c>
      <c r="I3326" s="11">
        <v>1481367600</v>
      </c>
      <c r="J3326">
        <v>1477839675</v>
      </c>
      <c r="K3326" t="b">
        <v>0</v>
      </c>
      <c r="L3326">
        <v>10</v>
      </c>
      <c r="M3326" t="b">
        <v>0</v>
      </c>
      <c r="N3326">
        <f>ROUND(E3326/D3326*100,0)</f>
        <v>7</v>
      </c>
      <c r="O3326">
        <f>IFERROR(ROUND(E3326/L3326,2),0)</f>
        <v>80.5</v>
      </c>
      <c r="P3326" s="12" t="s">
        <v>8280</v>
      </c>
      <c r="Q3326" t="s">
        <v>8313</v>
      </c>
      <c r="R3326" s="9">
        <f t="shared" si="158"/>
        <v>42673.625868055555</v>
      </c>
      <c r="S3326" s="9">
        <f t="shared" si="159"/>
        <v>42714.458333333328</v>
      </c>
      <c r="T3326">
        <f t="shared" si="160"/>
        <v>2016</v>
      </c>
    </row>
    <row r="3327" spans="1:20" ht="29" x14ac:dyDescent="0.35">
      <c r="A3327">
        <v>428</v>
      </c>
      <c r="B3327" s="3" t="s">
        <v>429</v>
      </c>
      <c r="C3327" s="3" t="s">
        <v>4538</v>
      </c>
      <c r="D3327" s="6">
        <v>12000</v>
      </c>
      <c r="E3327" s="8">
        <v>676</v>
      </c>
      <c r="F3327" t="s">
        <v>8220</v>
      </c>
      <c r="G3327" t="s">
        <v>8223</v>
      </c>
      <c r="H3327" t="s">
        <v>8245</v>
      </c>
      <c r="I3327" s="11">
        <v>1402956000</v>
      </c>
      <c r="J3327">
        <v>1400523845</v>
      </c>
      <c r="K3327" t="b">
        <v>0</v>
      </c>
      <c r="L3327">
        <v>13</v>
      </c>
      <c r="M3327" t="b">
        <v>0</v>
      </c>
      <c r="N3327">
        <f>ROUND(E3327/D3327*100,0)</f>
        <v>6</v>
      </c>
      <c r="O3327">
        <f>IFERROR(ROUND(E3327/L3327,2),0)</f>
        <v>52</v>
      </c>
      <c r="P3327" s="12" t="s">
        <v>8290</v>
      </c>
      <c r="Q3327" t="s">
        <v>8304</v>
      </c>
      <c r="R3327" s="9">
        <f t="shared" si="158"/>
        <v>41778.766724537039</v>
      </c>
      <c r="S3327" s="9">
        <f t="shared" si="159"/>
        <v>41806.916666666664</v>
      </c>
      <c r="T3327">
        <f t="shared" si="160"/>
        <v>2014</v>
      </c>
    </row>
    <row r="3328" spans="1:20" ht="43.5" x14ac:dyDescent="0.35">
      <c r="A3328">
        <v>2897</v>
      </c>
      <c r="B3328" s="3" t="s">
        <v>2897</v>
      </c>
      <c r="C3328" s="3" t="s">
        <v>7007</v>
      </c>
      <c r="D3328" s="6">
        <v>12000</v>
      </c>
      <c r="E3328" s="8">
        <v>550</v>
      </c>
      <c r="F3328" t="s">
        <v>8220</v>
      </c>
      <c r="G3328" t="s">
        <v>8223</v>
      </c>
      <c r="H3328" t="s">
        <v>8245</v>
      </c>
      <c r="I3328" s="11">
        <v>1444577345</v>
      </c>
      <c r="J3328">
        <v>1441985458</v>
      </c>
      <c r="K3328" t="b">
        <v>0</v>
      </c>
      <c r="L3328">
        <v>3</v>
      </c>
      <c r="M3328" t="b">
        <v>0</v>
      </c>
      <c r="N3328">
        <f>ROUND(E3328/D3328*100,0)</f>
        <v>5</v>
      </c>
      <c r="O3328">
        <f>IFERROR(ROUND(E3328/L3328,2),0)</f>
        <v>183.33</v>
      </c>
      <c r="P3328" s="12" t="s">
        <v>8266</v>
      </c>
      <c r="Q3328" t="s">
        <v>8268</v>
      </c>
      <c r="R3328" s="9">
        <f t="shared" si="158"/>
        <v>42258.646504629629</v>
      </c>
      <c r="S3328" s="9">
        <f t="shared" si="159"/>
        <v>42288.645196759258</v>
      </c>
      <c r="T3328">
        <f t="shared" si="160"/>
        <v>2015</v>
      </c>
    </row>
    <row r="3329" spans="1:20" ht="29" x14ac:dyDescent="0.35">
      <c r="A3329">
        <v>957</v>
      </c>
      <c r="B3329" s="3" t="s">
        <v>958</v>
      </c>
      <c r="C3329" s="3" t="s">
        <v>5067</v>
      </c>
      <c r="D3329" s="6">
        <v>12000</v>
      </c>
      <c r="E3329" s="8">
        <v>233</v>
      </c>
      <c r="F3329" t="s">
        <v>8220</v>
      </c>
      <c r="G3329" t="s">
        <v>8223</v>
      </c>
      <c r="H3329" t="s">
        <v>8245</v>
      </c>
      <c r="I3329" s="11">
        <v>1479392133</v>
      </c>
      <c r="J3329">
        <v>1476710133</v>
      </c>
      <c r="K3329" t="b">
        <v>0</v>
      </c>
      <c r="L3329">
        <v>7</v>
      </c>
      <c r="M3329" t="b">
        <v>0</v>
      </c>
      <c r="N3329">
        <f>ROUND(E3329/D3329*100,0)</f>
        <v>2</v>
      </c>
      <c r="O3329">
        <f>IFERROR(ROUND(E3329/L3329,2),0)</f>
        <v>33.29</v>
      </c>
      <c r="P3329" s="12" t="s">
        <v>8277</v>
      </c>
      <c r="Q3329" t="s">
        <v>8279</v>
      </c>
      <c r="R3329" s="9">
        <f t="shared" si="158"/>
        <v>42660.552465277782</v>
      </c>
      <c r="S3329" s="9">
        <f t="shared" si="159"/>
        <v>42691.594131944439</v>
      </c>
      <c r="T3329">
        <f t="shared" si="160"/>
        <v>2016</v>
      </c>
    </row>
    <row r="3330" spans="1:20" ht="43.5" x14ac:dyDescent="0.35">
      <c r="A3330">
        <v>2514</v>
      </c>
      <c r="B3330" s="3" t="s">
        <v>2514</v>
      </c>
      <c r="C3330" s="3" t="s">
        <v>6624</v>
      </c>
      <c r="D3330" s="6">
        <v>12000</v>
      </c>
      <c r="E3330" s="8">
        <v>210</v>
      </c>
      <c r="F3330" t="s">
        <v>8220</v>
      </c>
      <c r="G3330" t="s">
        <v>8223</v>
      </c>
      <c r="H3330" t="s">
        <v>8245</v>
      </c>
      <c r="I3330" s="11">
        <v>1408526477</v>
      </c>
      <c r="J3330">
        <v>1407057677</v>
      </c>
      <c r="K3330" t="b">
        <v>0</v>
      </c>
      <c r="L3330">
        <v>4</v>
      </c>
      <c r="M3330" t="b">
        <v>0</v>
      </c>
      <c r="N3330">
        <f>ROUND(E3330/D3330*100,0)</f>
        <v>2</v>
      </c>
      <c r="O3330">
        <f>IFERROR(ROUND(E3330/L3330,2),0)</f>
        <v>52.5</v>
      </c>
      <c r="P3330" s="12" t="s">
        <v>8288</v>
      </c>
      <c r="Q3330" t="s">
        <v>8322</v>
      </c>
      <c r="R3330" s="9">
        <f t="shared" si="158"/>
        <v>41854.389780092592</v>
      </c>
      <c r="S3330" s="9">
        <f t="shared" si="159"/>
        <v>41871.389780092592</v>
      </c>
      <c r="T3330">
        <f t="shared" si="160"/>
        <v>2014</v>
      </c>
    </row>
    <row r="3331" spans="1:20" ht="29" x14ac:dyDescent="0.35">
      <c r="A3331">
        <v>579</v>
      </c>
      <c r="B3331" s="3" t="s">
        <v>580</v>
      </c>
      <c r="C3331" s="3" t="s">
        <v>4689</v>
      </c>
      <c r="D3331" s="6">
        <v>12000</v>
      </c>
      <c r="E3331" s="8">
        <v>175</v>
      </c>
      <c r="F3331" t="s">
        <v>8220</v>
      </c>
      <c r="G3331" t="s">
        <v>8223</v>
      </c>
      <c r="H3331" t="s">
        <v>8245</v>
      </c>
      <c r="I3331" s="11">
        <v>1419539223</v>
      </c>
      <c r="J3331">
        <v>1416947223</v>
      </c>
      <c r="K3331" t="b">
        <v>0</v>
      </c>
      <c r="L3331">
        <v>5</v>
      </c>
      <c r="M3331" t="b">
        <v>0</v>
      </c>
      <c r="N3331">
        <f>ROUND(E3331/D3331*100,0)</f>
        <v>1</v>
      </c>
      <c r="O3331">
        <f>IFERROR(ROUND(E3331/L3331,2),0)</f>
        <v>35</v>
      </c>
      <c r="P3331" s="12" t="s">
        <v>8277</v>
      </c>
      <c r="Q3331" t="s">
        <v>8307</v>
      </c>
      <c r="R3331" s="9">
        <f t="shared" ref="R3331:R3394" si="161">(((J3331/60)/60)/24)+DATE(1970,1,1)</f>
        <v>41968.852118055554</v>
      </c>
      <c r="S3331" s="9">
        <f t="shared" ref="S3331:S3394" si="162">(((I3331/60)/60)/24)+DATE(1970,1,1)</f>
        <v>41998.852118055554</v>
      </c>
      <c r="T3331">
        <f t="shared" si="160"/>
        <v>2014</v>
      </c>
    </row>
    <row r="3332" spans="1:20" ht="43.5" x14ac:dyDescent="0.35">
      <c r="A3332">
        <v>718</v>
      </c>
      <c r="B3332" s="3" t="s">
        <v>719</v>
      </c>
      <c r="C3332" s="3" t="s">
        <v>4828</v>
      </c>
      <c r="D3332" s="6">
        <v>12000</v>
      </c>
      <c r="E3332" s="8">
        <v>90</v>
      </c>
      <c r="F3332" t="s">
        <v>8220</v>
      </c>
      <c r="G3332" t="s">
        <v>8223</v>
      </c>
      <c r="H3332" t="s">
        <v>8245</v>
      </c>
      <c r="I3332" s="11">
        <v>1487397540</v>
      </c>
      <c r="J3332">
        <v>1484684247</v>
      </c>
      <c r="K3332" t="b">
        <v>0</v>
      </c>
      <c r="L3332">
        <v>4</v>
      </c>
      <c r="M3332" t="b">
        <v>0</v>
      </c>
      <c r="N3332">
        <f>ROUND(E3332/D3332*100,0)</f>
        <v>1</v>
      </c>
      <c r="O3332">
        <f>IFERROR(ROUND(E3332/L3332,2),0)</f>
        <v>22.5</v>
      </c>
      <c r="P3332" s="12" t="s">
        <v>8277</v>
      </c>
      <c r="Q3332" t="s">
        <v>8279</v>
      </c>
      <c r="R3332" s="9">
        <f t="shared" si="161"/>
        <v>42752.845451388886</v>
      </c>
      <c r="S3332" s="9">
        <f t="shared" si="162"/>
        <v>42784.249305555553</v>
      </c>
      <c r="T3332">
        <f t="shared" si="160"/>
        <v>2017</v>
      </c>
    </row>
    <row r="3333" spans="1:20" ht="43.5" x14ac:dyDescent="0.35">
      <c r="A3333">
        <v>505</v>
      </c>
      <c r="B3333" s="3" t="s">
        <v>506</v>
      </c>
      <c r="C3333" s="3" t="s">
        <v>4615</v>
      </c>
      <c r="D3333" s="6">
        <v>12000</v>
      </c>
      <c r="E3333" s="8">
        <v>52</v>
      </c>
      <c r="F3333" t="s">
        <v>8220</v>
      </c>
      <c r="G3333" t="s">
        <v>8223</v>
      </c>
      <c r="H3333" t="s">
        <v>8245</v>
      </c>
      <c r="I3333" s="11">
        <v>1451010086</v>
      </c>
      <c r="J3333">
        <v>1447122086</v>
      </c>
      <c r="K3333" t="b">
        <v>0</v>
      </c>
      <c r="L3333">
        <v>14</v>
      </c>
      <c r="M3333" t="b">
        <v>0</v>
      </c>
      <c r="N3333">
        <f>ROUND(E3333/D3333*100,0)</f>
        <v>0</v>
      </c>
      <c r="O3333">
        <f>IFERROR(ROUND(E3333/L3333,2),0)</f>
        <v>3.71</v>
      </c>
      <c r="P3333" s="12" t="s">
        <v>8290</v>
      </c>
      <c r="Q3333" t="s">
        <v>8304</v>
      </c>
      <c r="R3333" s="9">
        <f t="shared" si="161"/>
        <v>42318.098217592589</v>
      </c>
      <c r="S3333" s="9">
        <f t="shared" si="162"/>
        <v>42363.098217592589</v>
      </c>
      <c r="T3333">
        <f t="shared" si="160"/>
        <v>2015</v>
      </c>
    </row>
    <row r="3334" spans="1:20" ht="43.5" x14ac:dyDescent="0.3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 s="11">
        <v>1433336895</v>
      </c>
      <c r="J3334">
        <v>1429621695</v>
      </c>
      <c r="K3334" t="b">
        <v>0</v>
      </c>
      <c r="L3334">
        <v>3</v>
      </c>
      <c r="M3334" t="b">
        <v>0</v>
      </c>
      <c r="N3334">
        <f>ROUND(E3334/D3334*100,0)</f>
        <v>3</v>
      </c>
      <c r="O3334">
        <f>IFERROR(ROUND(E3334/L3334,2),0)</f>
        <v>13.33</v>
      </c>
      <c r="P3334" s="12" t="s">
        <v>8290</v>
      </c>
      <c r="Q3334" t="s">
        <v>8302</v>
      </c>
      <c r="R3334" s="9">
        <f t="shared" si="161"/>
        <v>42115.547395833331</v>
      </c>
      <c r="S3334" s="9">
        <f t="shared" si="162"/>
        <v>42158.547395833331</v>
      </c>
      <c r="T3334">
        <f t="shared" si="160"/>
        <v>2015</v>
      </c>
    </row>
    <row r="3335" spans="1:20" ht="29" x14ac:dyDescent="0.3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1">
        <v>1490809450</v>
      </c>
      <c r="J3335">
        <v>1485629050</v>
      </c>
      <c r="K3335" t="b">
        <v>0</v>
      </c>
      <c r="L3335">
        <v>3</v>
      </c>
      <c r="M3335" t="b">
        <v>0</v>
      </c>
      <c r="N3335">
        <f>ROUND(E3335/D3335*100,0)</f>
        <v>3</v>
      </c>
      <c r="O3335">
        <f>IFERROR(ROUND(E3335/L3335,2),0)</f>
        <v>13.33</v>
      </c>
      <c r="P3335" s="12" t="s">
        <v>8266</v>
      </c>
      <c r="Q3335" t="s">
        <v>8269</v>
      </c>
      <c r="R3335" s="9">
        <f t="shared" si="161"/>
        <v>42763.780671296292</v>
      </c>
      <c r="S3335" s="9">
        <f t="shared" si="162"/>
        <v>42823.739004629635</v>
      </c>
      <c r="T3335">
        <f t="shared" si="160"/>
        <v>2017</v>
      </c>
    </row>
    <row r="3336" spans="1:20" ht="29" x14ac:dyDescent="0.35">
      <c r="A3336">
        <v>2402</v>
      </c>
      <c r="B3336" s="3" t="s">
        <v>2403</v>
      </c>
      <c r="C3336" s="3" t="s">
        <v>6512</v>
      </c>
      <c r="D3336" s="6">
        <v>12000</v>
      </c>
      <c r="E3336" s="8">
        <v>52</v>
      </c>
      <c r="F3336" t="s">
        <v>8220</v>
      </c>
      <c r="G3336" t="s">
        <v>8223</v>
      </c>
      <c r="H3336" t="s">
        <v>8245</v>
      </c>
      <c r="I3336" s="11">
        <v>1431533931</v>
      </c>
      <c r="J3336">
        <v>1428941931</v>
      </c>
      <c r="K3336" t="b">
        <v>0</v>
      </c>
      <c r="L3336">
        <v>1</v>
      </c>
      <c r="M3336" t="b">
        <v>0</v>
      </c>
      <c r="N3336">
        <f>ROUND(E3336/D3336*100,0)</f>
        <v>0</v>
      </c>
      <c r="O3336">
        <f>IFERROR(ROUND(E3336/L3336,2),0)</f>
        <v>52</v>
      </c>
      <c r="P3336" s="12" t="s">
        <v>8288</v>
      </c>
      <c r="Q3336" t="s">
        <v>8310</v>
      </c>
      <c r="R3336" s="9">
        <f t="shared" si="161"/>
        <v>42107.679756944446</v>
      </c>
      <c r="S3336" s="9">
        <f t="shared" si="162"/>
        <v>42137.679756944446</v>
      </c>
      <c r="T3336">
        <f t="shared" si="160"/>
        <v>2015</v>
      </c>
    </row>
    <row r="3337" spans="1:20" x14ac:dyDescent="0.35">
      <c r="A3337">
        <v>190</v>
      </c>
      <c r="B3337" s="3" t="s">
        <v>192</v>
      </c>
      <c r="C3337" s="3" t="s">
        <v>4300</v>
      </c>
      <c r="D3337" s="6">
        <v>12000</v>
      </c>
      <c r="E3337" s="8">
        <v>50</v>
      </c>
      <c r="F3337" t="s">
        <v>8220</v>
      </c>
      <c r="G3337" t="s">
        <v>8223</v>
      </c>
      <c r="H3337" t="s">
        <v>8245</v>
      </c>
      <c r="I3337" s="11">
        <v>1466091446</v>
      </c>
      <c r="J3337">
        <v>1465227446</v>
      </c>
      <c r="K3337" t="b">
        <v>0</v>
      </c>
      <c r="L3337">
        <v>1</v>
      </c>
      <c r="M3337" t="b">
        <v>0</v>
      </c>
      <c r="N3337">
        <f>ROUND(E3337/D3337*100,0)</f>
        <v>0</v>
      </c>
      <c r="O3337">
        <f>IFERROR(ROUND(E3337/L3337,2),0)</f>
        <v>50</v>
      </c>
      <c r="P3337" s="12" t="s">
        <v>8290</v>
      </c>
      <c r="Q3337" t="s">
        <v>8292</v>
      </c>
      <c r="R3337" s="9">
        <f t="shared" si="161"/>
        <v>42527.650995370372</v>
      </c>
      <c r="S3337" s="9">
        <f t="shared" si="162"/>
        <v>42537.650995370372</v>
      </c>
      <c r="T3337">
        <f t="shared" si="160"/>
        <v>2016</v>
      </c>
    </row>
    <row r="3338" spans="1:20" x14ac:dyDescent="0.35">
      <c r="A3338">
        <v>1406</v>
      </c>
      <c r="B3338" s="3" t="s">
        <v>1407</v>
      </c>
      <c r="C3338" s="3" t="s">
        <v>5516</v>
      </c>
      <c r="D3338" s="6">
        <v>12000</v>
      </c>
      <c r="E3338" s="8">
        <v>15</v>
      </c>
      <c r="F3338" t="s">
        <v>8220</v>
      </c>
      <c r="G3338" t="s">
        <v>8236</v>
      </c>
      <c r="H3338" t="s">
        <v>8248</v>
      </c>
      <c r="I3338" s="11">
        <v>1449914400</v>
      </c>
      <c r="J3338">
        <v>1445336607</v>
      </c>
      <c r="K3338" t="b">
        <v>0</v>
      </c>
      <c r="L3338">
        <v>3</v>
      </c>
      <c r="M3338" t="b">
        <v>0</v>
      </c>
      <c r="N3338">
        <f>ROUND(E3338/D3338*100,0)</f>
        <v>0</v>
      </c>
      <c r="O3338">
        <f>IFERROR(ROUND(E3338/L3338,2),0)</f>
        <v>5</v>
      </c>
      <c r="P3338" s="12" t="s">
        <v>8280</v>
      </c>
      <c r="Q3338" t="s">
        <v>8313</v>
      </c>
      <c r="R3338" s="9">
        <f t="shared" si="161"/>
        <v>42297.432951388888</v>
      </c>
      <c r="S3338" s="9">
        <f t="shared" si="162"/>
        <v>42350.416666666672</v>
      </c>
      <c r="T3338">
        <f t="shared" si="160"/>
        <v>2015</v>
      </c>
    </row>
    <row r="3339" spans="1:20" ht="43.5" x14ac:dyDescent="0.3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 s="11">
        <v>1381090870</v>
      </c>
      <c r="J3339">
        <v>1377030070</v>
      </c>
      <c r="K3339" t="b">
        <v>0</v>
      </c>
      <c r="L3339">
        <v>1</v>
      </c>
      <c r="M3339" t="b">
        <v>0</v>
      </c>
      <c r="N3339">
        <f>ROUND(E3339/D3339*100,0)</f>
        <v>1</v>
      </c>
      <c r="O3339">
        <f>IFERROR(ROUND(E3339/L3339,2),0)</f>
        <v>40</v>
      </c>
      <c r="P3339" s="12" t="s">
        <v>8293</v>
      </c>
      <c r="Q3339" t="s">
        <v>8319</v>
      </c>
      <c r="R3339" s="9">
        <f t="shared" si="161"/>
        <v>41506.848032407412</v>
      </c>
      <c r="S3339" s="9">
        <f t="shared" si="162"/>
        <v>41553.848032407412</v>
      </c>
      <c r="T3339">
        <f t="shared" si="160"/>
        <v>2013</v>
      </c>
    </row>
    <row r="3340" spans="1:20" ht="58" x14ac:dyDescent="0.35">
      <c r="A3340">
        <v>3072</v>
      </c>
      <c r="B3340" s="3" t="s">
        <v>3072</v>
      </c>
      <c r="C3340" s="3" t="s">
        <v>7182</v>
      </c>
      <c r="D3340" s="6">
        <v>12000</v>
      </c>
      <c r="E3340" s="8">
        <v>2</v>
      </c>
      <c r="F3340" t="s">
        <v>8220</v>
      </c>
      <c r="G3340" t="s">
        <v>8223</v>
      </c>
      <c r="H3340" t="s">
        <v>8245</v>
      </c>
      <c r="I3340" s="11">
        <v>1477791960</v>
      </c>
      <c r="J3340">
        <v>1476549262</v>
      </c>
      <c r="K3340" t="b">
        <v>0</v>
      </c>
      <c r="L3340">
        <v>2</v>
      </c>
      <c r="M3340" t="b">
        <v>0</v>
      </c>
      <c r="N3340">
        <f>ROUND(E3340/D3340*100,0)</f>
        <v>0</v>
      </c>
      <c r="O3340">
        <f>IFERROR(ROUND(E3340/L3340,2),0)</f>
        <v>1</v>
      </c>
      <c r="P3340" s="12" t="s">
        <v>8266</v>
      </c>
      <c r="Q3340" t="s">
        <v>8267</v>
      </c>
      <c r="R3340" s="9">
        <f t="shared" si="161"/>
        <v>42658.690532407403</v>
      </c>
      <c r="S3340" s="9">
        <f t="shared" si="162"/>
        <v>42673.073611111111</v>
      </c>
      <c r="T3340">
        <f t="shared" si="160"/>
        <v>2016</v>
      </c>
    </row>
    <row r="3341" spans="1:20" ht="43.5" x14ac:dyDescent="0.35">
      <c r="A3341">
        <v>3932</v>
      </c>
      <c r="B3341" s="3" t="s">
        <v>3929</v>
      </c>
      <c r="C3341" s="3" t="s">
        <v>8040</v>
      </c>
      <c r="D3341" s="6">
        <v>12000</v>
      </c>
      <c r="E3341" s="8">
        <v>1</v>
      </c>
      <c r="F3341" t="s">
        <v>8220</v>
      </c>
      <c r="G3341" t="s">
        <v>8223</v>
      </c>
      <c r="H3341" t="s">
        <v>8245</v>
      </c>
      <c r="I3341" s="11">
        <v>1458097364</v>
      </c>
      <c r="J3341">
        <v>1455508964</v>
      </c>
      <c r="K3341" t="b">
        <v>0</v>
      </c>
      <c r="L3341">
        <v>1</v>
      </c>
      <c r="M3341" t="b">
        <v>0</v>
      </c>
      <c r="N3341">
        <f>ROUND(E3341/D3341*100,0)</f>
        <v>0</v>
      </c>
      <c r="O3341">
        <f>IFERROR(ROUND(E3341/L3341,2),0)</f>
        <v>1</v>
      </c>
      <c r="P3341" s="12" t="s">
        <v>8266</v>
      </c>
      <c r="Q3341" t="s">
        <v>8268</v>
      </c>
      <c r="R3341" s="9">
        <f t="shared" si="161"/>
        <v>42415.168564814812</v>
      </c>
      <c r="S3341" s="9">
        <f t="shared" si="162"/>
        <v>42445.126898148148</v>
      </c>
      <c r="T3341">
        <f t="shared" si="160"/>
        <v>2016</v>
      </c>
    </row>
    <row r="3342" spans="1:20" ht="43.5" x14ac:dyDescent="0.35">
      <c r="A3342">
        <v>488</v>
      </c>
      <c r="B3342" s="3" t="s">
        <v>489</v>
      </c>
      <c r="C3342" s="3" t="s">
        <v>4598</v>
      </c>
      <c r="D3342" s="6">
        <v>12000</v>
      </c>
      <c r="E3342" s="8">
        <v>0</v>
      </c>
      <c r="F3342" t="s">
        <v>8220</v>
      </c>
      <c r="G3342" t="s">
        <v>8223</v>
      </c>
      <c r="H3342" t="s">
        <v>8245</v>
      </c>
      <c r="I3342" s="11">
        <v>1483924700</v>
      </c>
      <c r="J3342">
        <v>1481332700</v>
      </c>
      <c r="K3342" t="b">
        <v>0</v>
      </c>
      <c r="L3342">
        <v>0</v>
      </c>
      <c r="M3342" t="b">
        <v>0</v>
      </c>
      <c r="N3342">
        <f>ROUND(E3342/D3342*100,0)</f>
        <v>0</v>
      </c>
      <c r="O3342">
        <f>IFERROR(ROUND(E3342/L3342,2),0)</f>
        <v>0</v>
      </c>
      <c r="P3342" s="12" t="s">
        <v>8290</v>
      </c>
      <c r="Q3342" t="s">
        <v>8304</v>
      </c>
      <c r="R3342" s="9">
        <f t="shared" si="161"/>
        <v>42714.054398148146</v>
      </c>
      <c r="S3342" s="9">
        <f t="shared" si="162"/>
        <v>42744.054398148146</v>
      </c>
      <c r="T3342">
        <f t="shared" si="160"/>
        <v>2016</v>
      </c>
    </row>
    <row r="3343" spans="1:20" ht="43.5" x14ac:dyDescent="0.35">
      <c r="A3343">
        <v>519</v>
      </c>
      <c r="B3343" s="3" t="s">
        <v>520</v>
      </c>
      <c r="C3343" s="3" t="s">
        <v>4629</v>
      </c>
      <c r="D3343" s="6">
        <v>12001</v>
      </c>
      <c r="E3343" s="8">
        <v>2746</v>
      </c>
      <c r="F3343" t="s">
        <v>8220</v>
      </c>
      <c r="G3343" t="s">
        <v>8223</v>
      </c>
      <c r="H3343" t="s">
        <v>8245</v>
      </c>
      <c r="I3343" s="11">
        <v>1354699421</v>
      </c>
      <c r="J3343">
        <v>1352107421</v>
      </c>
      <c r="K3343" t="b">
        <v>0</v>
      </c>
      <c r="L3343">
        <v>70</v>
      </c>
      <c r="M3343" t="b">
        <v>0</v>
      </c>
      <c r="N3343">
        <f>ROUND(E3343/D3343*100,0)</f>
        <v>23</v>
      </c>
      <c r="O3343">
        <f>IFERROR(ROUND(E3343/L3343,2),0)</f>
        <v>39.229999999999997</v>
      </c>
      <c r="P3343" s="12" t="s">
        <v>8290</v>
      </c>
      <c r="Q3343" t="s">
        <v>8304</v>
      </c>
      <c r="R3343" s="9">
        <f t="shared" si="161"/>
        <v>41218.391446759262</v>
      </c>
      <c r="S3343" s="9">
        <f t="shared" si="162"/>
        <v>41248.391446759262</v>
      </c>
      <c r="T3343">
        <f t="shared" si="160"/>
        <v>2012</v>
      </c>
    </row>
    <row r="3344" spans="1:20" ht="43.5" x14ac:dyDescent="0.35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 s="11">
        <v>1456555536</v>
      </c>
      <c r="J3344">
        <v>1453963536</v>
      </c>
      <c r="K3344" t="b">
        <v>0</v>
      </c>
      <c r="L3344">
        <v>2</v>
      </c>
      <c r="M3344" t="b">
        <v>0</v>
      </c>
      <c r="N3344">
        <f>ROUND(E3344/D3344*100,0)</f>
        <v>0</v>
      </c>
      <c r="O3344">
        <f>IFERROR(ROUND(E3344/L3344,2),0)</f>
        <v>20</v>
      </c>
      <c r="P3344" s="12" t="s">
        <v>8290</v>
      </c>
      <c r="Q3344" t="s">
        <v>8302</v>
      </c>
      <c r="R3344" s="9">
        <f t="shared" si="161"/>
        <v>42397.281666666662</v>
      </c>
      <c r="S3344" s="9">
        <f t="shared" si="162"/>
        <v>42427.281666666662</v>
      </c>
      <c r="T3344">
        <f t="shared" si="160"/>
        <v>2016</v>
      </c>
    </row>
    <row r="3345" spans="1:20" ht="43.5" x14ac:dyDescent="0.35">
      <c r="A3345">
        <v>1765</v>
      </c>
      <c r="B3345" s="3" t="s">
        <v>1766</v>
      </c>
      <c r="C3345" s="3" t="s">
        <v>5875</v>
      </c>
      <c r="D3345" s="6">
        <v>12500</v>
      </c>
      <c r="E3345" s="8">
        <v>7433.48</v>
      </c>
      <c r="F3345" t="s">
        <v>8220</v>
      </c>
      <c r="G3345" t="s">
        <v>8223</v>
      </c>
      <c r="H3345" t="s">
        <v>8245</v>
      </c>
      <c r="I3345" s="11">
        <v>1407972712</v>
      </c>
      <c r="J3345">
        <v>1405380712</v>
      </c>
      <c r="K3345" t="b">
        <v>1</v>
      </c>
      <c r="L3345">
        <v>103</v>
      </c>
      <c r="M3345" t="b">
        <v>0</v>
      </c>
      <c r="N3345">
        <f>ROUND(E3345/D3345*100,0)</f>
        <v>59</v>
      </c>
      <c r="O3345">
        <f>IFERROR(ROUND(E3345/L3345,2),0)</f>
        <v>72.17</v>
      </c>
      <c r="P3345" s="12" t="s">
        <v>8282</v>
      </c>
      <c r="Q3345" t="s">
        <v>8283</v>
      </c>
      <c r="R3345" s="9">
        <f t="shared" si="161"/>
        <v>41834.980462962965</v>
      </c>
      <c r="S3345" s="9">
        <f t="shared" si="162"/>
        <v>41864.980462962965</v>
      </c>
      <c r="T3345">
        <f t="shared" si="160"/>
        <v>2014</v>
      </c>
    </row>
    <row r="3346" spans="1:20" x14ac:dyDescent="0.35">
      <c r="A3346">
        <v>183</v>
      </c>
      <c r="B3346" s="3" t="s">
        <v>185</v>
      </c>
      <c r="C3346" s="3" t="s">
        <v>4293</v>
      </c>
      <c r="D3346" s="6">
        <v>12500</v>
      </c>
      <c r="E3346" s="8">
        <v>4482</v>
      </c>
      <c r="F3346" t="s">
        <v>8220</v>
      </c>
      <c r="G3346" t="s">
        <v>8224</v>
      </c>
      <c r="H3346" t="s">
        <v>8246</v>
      </c>
      <c r="I3346" s="11">
        <v>1417033610</v>
      </c>
      <c r="J3346">
        <v>1414438010</v>
      </c>
      <c r="K3346" t="b">
        <v>0</v>
      </c>
      <c r="L3346">
        <v>12</v>
      </c>
      <c r="M3346" t="b">
        <v>0</v>
      </c>
      <c r="N3346">
        <f>ROUND(E3346/D3346*100,0)</f>
        <v>36</v>
      </c>
      <c r="O3346">
        <f>IFERROR(ROUND(E3346/L3346,2),0)</f>
        <v>373.5</v>
      </c>
      <c r="P3346" s="12" t="s">
        <v>8290</v>
      </c>
      <c r="Q3346" t="s">
        <v>8292</v>
      </c>
      <c r="R3346" s="9">
        <f t="shared" si="161"/>
        <v>41939.810300925928</v>
      </c>
      <c r="S3346" s="9">
        <f t="shared" si="162"/>
        <v>41969.851967592593</v>
      </c>
      <c r="T3346">
        <f t="shared" si="160"/>
        <v>2014</v>
      </c>
    </row>
    <row r="3347" spans="1:20" ht="29" x14ac:dyDescent="0.35">
      <c r="A3347">
        <v>3792</v>
      </c>
      <c r="B3347" s="3" t="s">
        <v>3789</v>
      </c>
      <c r="C3347" s="3" t="s">
        <v>7902</v>
      </c>
      <c r="D3347" s="6">
        <v>12500</v>
      </c>
      <c r="E3347" s="8">
        <v>35</v>
      </c>
      <c r="F3347" t="s">
        <v>8220</v>
      </c>
      <c r="G3347" t="s">
        <v>8223</v>
      </c>
      <c r="H3347" t="s">
        <v>8245</v>
      </c>
      <c r="I3347" s="11">
        <v>1436957022</v>
      </c>
      <c r="J3347">
        <v>1434365022</v>
      </c>
      <c r="K3347" t="b">
        <v>0</v>
      </c>
      <c r="L3347">
        <v>2</v>
      </c>
      <c r="M3347" t="b">
        <v>0</v>
      </c>
      <c r="N3347">
        <f>ROUND(E3347/D3347*100,0)</f>
        <v>0</v>
      </c>
      <c r="O3347">
        <f>IFERROR(ROUND(E3347/L3347,2),0)</f>
        <v>17.5</v>
      </c>
      <c r="P3347" s="12" t="s">
        <v>8266</v>
      </c>
      <c r="Q3347" t="s">
        <v>8269</v>
      </c>
      <c r="R3347" s="9">
        <f t="shared" si="161"/>
        <v>42170.447013888886</v>
      </c>
      <c r="S3347" s="9">
        <f t="shared" si="162"/>
        <v>42200.447013888886</v>
      </c>
      <c r="T3347">
        <f t="shared" si="160"/>
        <v>2015</v>
      </c>
    </row>
    <row r="3348" spans="1:20" ht="43.5" x14ac:dyDescent="0.3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 s="11">
        <v>1476731431</v>
      </c>
      <c r="J3348">
        <v>1472843431</v>
      </c>
      <c r="K3348" t="b">
        <v>0</v>
      </c>
      <c r="L3348">
        <v>3</v>
      </c>
      <c r="M3348" t="b">
        <v>0</v>
      </c>
      <c r="N3348">
        <f>ROUND(E3348/D3348*100,0)</f>
        <v>0</v>
      </c>
      <c r="O3348">
        <f>IFERROR(ROUND(E3348/L3348,2),0)</f>
        <v>13</v>
      </c>
      <c r="P3348" s="12" t="s">
        <v>8277</v>
      </c>
      <c r="Q3348" t="s">
        <v>8307</v>
      </c>
      <c r="R3348" s="9">
        <f t="shared" si="161"/>
        <v>42615.79896990741</v>
      </c>
      <c r="S3348" s="9">
        <f t="shared" si="162"/>
        <v>42660.79896990741</v>
      </c>
      <c r="T3348">
        <f t="shared" ref="T3348:T3411" si="163">YEAR(R3348)</f>
        <v>2016</v>
      </c>
    </row>
    <row r="3349" spans="1:20" ht="58" x14ac:dyDescent="0.35">
      <c r="A3349">
        <v>214</v>
      </c>
      <c r="B3349" s="3" t="s">
        <v>216</v>
      </c>
      <c r="C3349" s="3" t="s">
        <v>4324</v>
      </c>
      <c r="D3349" s="6">
        <v>12500</v>
      </c>
      <c r="E3349" s="8">
        <v>1</v>
      </c>
      <c r="F3349" t="s">
        <v>8220</v>
      </c>
      <c r="G3349" t="s">
        <v>8223</v>
      </c>
      <c r="H3349" t="s">
        <v>8245</v>
      </c>
      <c r="I3349" s="11">
        <v>1425655349</v>
      </c>
      <c r="J3349">
        <v>1420471349</v>
      </c>
      <c r="K3349" t="b">
        <v>0</v>
      </c>
      <c r="L3349">
        <v>1</v>
      </c>
      <c r="M3349" t="b">
        <v>0</v>
      </c>
      <c r="N3349">
        <f>ROUND(E3349/D3349*100,0)</f>
        <v>0</v>
      </c>
      <c r="O3349">
        <f>IFERROR(ROUND(E3349/L3349,2),0)</f>
        <v>1</v>
      </c>
      <c r="P3349" s="12" t="s">
        <v>8290</v>
      </c>
      <c r="Q3349" t="s">
        <v>8292</v>
      </c>
      <c r="R3349" s="9">
        <f t="shared" si="161"/>
        <v>42009.64061342593</v>
      </c>
      <c r="S3349" s="9">
        <f t="shared" si="162"/>
        <v>42069.64061342593</v>
      </c>
      <c r="T3349">
        <f t="shared" si="163"/>
        <v>2015</v>
      </c>
    </row>
    <row r="3350" spans="1:20" ht="43.5" x14ac:dyDescent="0.35">
      <c r="A3350">
        <v>2862</v>
      </c>
      <c r="B3350" s="3" t="s">
        <v>2862</v>
      </c>
      <c r="C3350" s="3" t="s">
        <v>6972</v>
      </c>
      <c r="D3350" s="6">
        <v>12700</v>
      </c>
      <c r="E3350" s="8">
        <v>55</v>
      </c>
      <c r="F3350" t="s">
        <v>8220</v>
      </c>
      <c r="G3350" t="s">
        <v>8223</v>
      </c>
      <c r="H3350" t="s">
        <v>8245</v>
      </c>
      <c r="I3350" s="11">
        <v>1403636229</v>
      </c>
      <c r="J3350">
        <v>1401044229</v>
      </c>
      <c r="K3350" t="b">
        <v>0</v>
      </c>
      <c r="L3350">
        <v>3</v>
      </c>
      <c r="M3350" t="b">
        <v>0</v>
      </c>
      <c r="N3350">
        <f>ROUND(E3350/D3350*100,0)</f>
        <v>0</v>
      </c>
      <c r="O3350">
        <f>IFERROR(ROUND(E3350/L3350,2),0)</f>
        <v>18.329999999999998</v>
      </c>
      <c r="P3350" s="12" t="s">
        <v>8266</v>
      </c>
      <c r="Q3350" t="s">
        <v>8268</v>
      </c>
      <c r="R3350" s="9">
        <f t="shared" si="161"/>
        <v>41784.789687500001</v>
      </c>
      <c r="S3350" s="9">
        <f t="shared" si="162"/>
        <v>41814.789687500001</v>
      </c>
      <c r="T3350">
        <f t="shared" si="163"/>
        <v>2014</v>
      </c>
    </row>
    <row r="3351" spans="1:20" ht="43.5" x14ac:dyDescent="0.3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 s="11">
        <v>1439533019</v>
      </c>
      <c r="J3351">
        <v>1436941019</v>
      </c>
      <c r="K3351" t="b">
        <v>0</v>
      </c>
      <c r="L3351">
        <v>3</v>
      </c>
      <c r="M3351" t="b">
        <v>0</v>
      </c>
      <c r="N3351">
        <f>ROUND(E3351/D3351*100,0)</f>
        <v>1</v>
      </c>
      <c r="O3351">
        <f>IFERROR(ROUND(E3351/L3351,2),0)</f>
        <v>12</v>
      </c>
      <c r="P3351" s="12" t="s">
        <v>8277</v>
      </c>
      <c r="Q3351" t="s">
        <v>8284</v>
      </c>
      <c r="R3351" s="9">
        <f t="shared" si="161"/>
        <v>42200.261793981481</v>
      </c>
      <c r="S3351" s="9">
        <f t="shared" si="162"/>
        <v>42230.261793981481</v>
      </c>
      <c r="T3351">
        <f t="shared" si="163"/>
        <v>2015</v>
      </c>
    </row>
    <row r="3352" spans="1:20" ht="43.5" x14ac:dyDescent="0.35">
      <c r="A3352">
        <v>206</v>
      </c>
      <c r="B3352" s="3" t="s">
        <v>208</v>
      </c>
      <c r="C3352" s="3" t="s">
        <v>4316</v>
      </c>
      <c r="D3352" s="6">
        <v>12700</v>
      </c>
      <c r="E3352" s="8">
        <v>0</v>
      </c>
      <c r="F3352" t="s">
        <v>8220</v>
      </c>
      <c r="G3352" t="s">
        <v>8223</v>
      </c>
      <c r="H3352" t="s">
        <v>8245</v>
      </c>
      <c r="I3352" s="11">
        <v>1470441983</v>
      </c>
      <c r="J3352">
        <v>1468627583</v>
      </c>
      <c r="K3352" t="b">
        <v>0</v>
      </c>
      <c r="L3352">
        <v>0</v>
      </c>
      <c r="M3352" t="b">
        <v>0</v>
      </c>
      <c r="N3352">
        <f>ROUND(E3352/D3352*100,0)</f>
        <v>0</v>
      </c>
      <c r="O3352">
        <f>IFERROR(ROUND(E3352/L3352,2),0)</f>
        <v>0</v>
      </c>
      <c r="P3352" s="12" t="s">
        <v>8290</v>
      </c>
      <c r="Q3352" t="s">
        <v>8292</v>
      </c>
      <c r="R3352" s="9">
        <f t="shared" si="161"/>
        <v>42567.004432870366</v>
      </c>
      <c r="S3352" s="9">
        <f t="shared" si="162"/>
        <v>42588.004432870366</v>
      </c>
      <c r="T3352">
        <f t="shared" si="163"/>
        <v>2016</v>
      </c>
    </row>
    <row r="3353" spans="1:20" ht="43.5" x14ac:dyDescent="0.35">
      <c r="A3353">
        <v>1090</v>
      </c>
      <c r="B3353" s="3" t="s">
        <v>1091</v>
      </c>
      <c r="C3353" s="3" t="s">
        <v>5200</v>
      </c>
      <c r="D3353" s="6">
        <v>12999</v>
      </c>
      <c r="E3353" s="8">
        <v>5</v>
      </c>
      <c r="F3353" t="s">
        <v>8220</v>
      </c>
      <c r="G3353" t="s">
        <v>8225</v>
      </c>
      <c r="H3353" t="s">
        <v>8247</v>
      </c>
      <c r="I3353" s="11">
        <v>1432873653</v>
      </c>
      <c r="J3353">
        <v>1430281653</v>
      </c>
      <c r="K3353" t="b">
        <v>0</v>
      </c>
      <c r="L3353">
        <v>1</v>
      </c>
      <c r="M3353" t="b">
        <v>0</v>
      </c>
      <c r="N3353">
        <f>ROUND(E3353/D3353*100,0)</f>
        <v>0</v>
      </c>
      <c r="O3353">
        <f>IFERROR(ROUND(E3353/L3353,2),0)</f>
        <v>5</v>
      </c>
      <c r="P3353" s="12" t="s">
        <v>8285</v>
      </c>
      <c r="Q3353" t="s">
        <v>8300</v>
      </c>
      <c r="R3353" s="9">
        <f t="shared" si="161"/>
        <v>42123.185798611114</v>
      </c>
      <c r="S3353" s="9">
        <f t="shared" si="162"/>
        <v>42153.185798611114</v>
      </c>
      <c r="T3353">
        <f t="shared" si="163"/>
        <v>2015</v>
      </c>
    </row>
    <row r="3354" spans="1:20" ht="43.5" x14ac:dyDescent="0.35">
      <c r="A3354">
        <v>3848</v>
      </c>
      <c r="B3354" s="3" t="s">
        <v>3845</v>
      </c>
      <c r="C3354" s="3" t="s">
        <v>7957</v>
      </c>
      <c r="D3354" s="6">
        <v>13000</v>
      </c>
      <c r="E3354" s="8">
        <v>2129</v>
      </c>
      <c r="F3354" t="s">
        <v>8220</v>
      </c>
      <c r="G3354" t="s">
        <v>8223</v>
      </c>
      <c r="H3354" t="s">
        <v>8245</v>
      </c>
      <c r="I3354" s="11">
        <v>1445196989</v>
      </c>
      <c r="J3354">
        <v>1442604989</v>
      </c>
      <c r="K3354" t="b">
        <v>1</v>
      </c>
      <c r="L3354">
        <v>43</v>
      </c>
      <c r="M3354" t="b">
        <v>0</v>
      </c>
      <c r="N3354">
        <f>ROUND(E3354/D3354*100,0)</f>
        <v>16</v>
      </c>
      <c r="O3354">
        <f>IFERROR(ROUND(E3354/L3354,2),0)</f>
        <v>49.51</v>
      </c>
      <c r="P3354" s="12" t="s">
        <v>8266</v>
      </c>
      <c r="Q3354" t="s">
        <v>8268</v>
      </c>
      <c r="R3354" s="9">
        <f t="shared" si="161"/>
        <v>42265.817002314812</v>
      </c>
      <c r="S3354" s="9">
        <f t="shared" si="162"/>
        <v>42295.817002314812</v>
      </c>
      <c r="T3354">
        <f t="shared" si="163"/>
        <v>2015</v>
      </c>
    </row>
    <row r="3355" spans="1:20" ht="43.5" x14ac:dyDescent="0.35">
      <c r="A3355">
        <v>1440</v>
      </c>
      <c r="B3355" s="3" t="s">
        <v>1441</v>
      </c>
      <c r="C3355" s="3" t="s">
        <v>5550</v>
      </c>
      <c r="D3355" s="6">
        <v>13000</v>
      </c>
      <c r="E3355" s="8">
        <v>1</v>
      </c>
      <c r="F3355" t="s">
        <v>8220</v>
      </c>
      <c r="G3355" t="s">
        <v>8236</v>
      </c>
      <c r="H3355" t="s">
        <v>8248</v>
      </c>
      <c r="I3355" s="11">
        <v>1464285463</v>
      </c>
      <c r="J3355">
        <v>1461693463</v>
      </c>
      <c r="K3355" t="b">
        <v>0</v>
      </c>
      <c r="L3355">
        <v>1</v>
      </c>
      <c r="M3355" t="b">
        <v>0</v>
      </c>
      <c r="N3355">
        <f>ROUND(E3355/D3355*100,0)</f>
        <v>0</v>
      </c>
      <c r="O3355">
        <f>IFERROR(ROUND(E3355/L3355,2),0)</f>
        <v>1</v>
      </c>
      <c r="P3355" s="12" t="s">
        <v>8280</v>
      </c>
      <c r="Q3355" t="s">
        <v>8313</v>
      </c>
      <c r="R3355" s="9">
        <f t="shared" si="161"/>
        <v>42486.748414351852</v>
      </c>
      <c r="S3355" s="9">
        <f t="shared" si="162"/>
        <v>42516.748414351852</v>
      </c>
      <c r="T3355">
        <f t="shared" si="163"/>
        <v>2016</v>
      </c>
    </row>
    <row r="3356" spans="1:20" ht="43.5" x14ac:dyDescent="0.35">
      <c r="A3356">
        <v>1425</v>
      </c>
      <c r="B3356" s="3" t="s">
        <v>1426</v>
      </c>
      <c r="C3356" s="3" t="s">
        <v>5535</v>
      </c>
      <c r="D3356" s="6">
        <v>13000</v>
      </c>
      <c r="E3356" s="8">
        <v>0</v>
      </c>
      <c r="F3356" t="s">
        <v>8220</v>
      </c>
      <c r="G3356" t="s">
        <v>8223</v>
      </c>
      <c r="H3356" t="s">
        <v>8245</v>
      </c>
      <c r="I3356" s="11">
        <v>1430276959</v>
      </c>
      <c r="J3356">
        <v>1427684959</v>
      </c>
      <c r="K3356" t="b">
        <v>0</v>
      </c>
      <c r="L3356">
        <v>0</v>
      </c>
      <c r="M3356" t="b">
        <v>0</v>
      </c>
      <c r="N3356">
        <f>ROUND(E3356/D3356*100,0)</f>
        <v>0</v>
      </c>
      <c r="O3356">
        <f>IFERROR(ROUND(E3356/L3356,2),0)</f>
        <v>0</v>
      </c>
      <c r="P3356" s="12" t="s">
        <v>8280</v>
      </c>
      <c r="Q3356" t="s">
        <v>8313</v>
      </c>
      <c r="R3356" s="9">
        <f t="shared" si="161"/>
        <v>42093.131469907406</v>
      </c>
      <c r="S3356" s="9">
        <f t="shared" si="162"/>
        <v>42123.131469907406</v>
      </c>
      <c r="T3356">
        <f t="shared" si="163"/>
        <v>2015</v>
      </c>
    </row>
    <row r="3357" spans="1:20" ht="43.5" x14ac:dyDescent="0.3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 s="11">
        <v>1430517600</v>
      </c>
      <c r="J3357">
        <v>1426538129</v>
      </c>
      <c r="K3357" t="b">
        <v>0</v>
      </c>
      <c r="L3357">
        <v>2</v>
      </c>
      <c r="M3357" t="b">
        <v>0</v>
      </c>
      <c r="N3357">
        <f>ROUND(E3357/D3357*100,0)</f>
        <v>2</v>
      </c>
      <c r="O3357">
        <f>IFERROR(ROUND(E3357/L3357,2),0)</f>
        <v>17.5</v>
      </c>
      <c r="P3357" s="12" t="s">
        <v>8266</v>
      </c>
      <c r="Q3357" t="s">
        <v>8269</v>
      </c>
      <c r="R3357" s="9">
        <f t="shared" si="161"/>
        <v>42079.857974537037</v>
      </c>
      <c r="S3357" s="9">
        <f t="shared" si="162"/>
        <v>42125.916666666672</v>
      </c>
      <c r="T3357">
        <f t="shared" si="163"/>
        <v>2015</v>
      </c>
    </row>
    <row r="3358" spans="1:20" ht="43.5" x14ac:dyDescent="0.35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 s="11">
        <v>1483395209</v>
      </c>
      <c r="J3358">
        <v>1480803209</v>
      </c>
      <c r="K3358" t="b">
        <v>0</v>
      </c>
      <c r="L3358">
        <v>0</v>
      </c>
      <c r="M3358" t="b">
        <v>0</v>
      </c>
      <c r="N3358">
        <f>ROUND(E3358/D3358*100,0)</f>
        <v>0</v>
      </c>
      <c r="O3358">
        <f>IFERROR(ROUND(E3358/L3358,2),0)</f>
        <v>0</v>
      </c>
      <c r="P3358" s="12" t="s">
        <v>8280</v>
      </c>
      <c r="Q3358" t="s">
        <v>8313</v>
      </c>
      <c r="R3358" s="9">
        <f t="shared" si="161"/>
        <v>42707.926030092596</v>
      </c>
      <c r="S3358" s="9">
        <f t="shared" si="162"/>
        <v>42737.926030092596</v>
      </c>
      <c r="T3358">
        <f t="shared" si="163"/>
        <v>2016</v>
      </c>
    </row>
    <row r="3359" spans="1:20" ht="43.5" x14ac:dyDescent="0.35">
      <c r="A3359">
        <v>4034</v>
      </c>
      <c r="B3359" s="3" t="s">
        <v>4030</v>
      </c>
      <c r="C3359" s="3" t="s">
        <v>8139</v>
      </c>
      <c r="D3359" s="6">
        <v>13500</v>
      </c>
      <c r="E3359" s="8">
        <v>200</v>
      </c>
      <c r="F3359" t="s">
        <v>8220</v>
      </c>
      <c r="G3359" t="s">
        <v>8223</v>
      </c>
      <c r="H3359" t="s">
        <v>8245</v>
      </c>
      <c r="I3359" s="11">
        <v>1428097450</v>
      </c>
      <c r="J3359">
        <v>1425509050</v>
      </c>
      <c r="K3359" t="b">
        <v>0</v>
      </c>
      <c r="L3359">
        <v>2</v>
      </c>
      <c r="M3359" t="b">
        <v>0</v>
      </c>
      <c r="N3359">
        <f>ROUND(E3359/D3359*100,0)</f>
        <v>1</v>
      </c>
      <c r="O3359">
        <f>IFERROR(ROUND(E3359/L3359,2),0)</f>
        <v>100</v>
      </c>
      <c r="P3359" s="12" t="s">
        <v>8266</v>
      </c>
      <c r="Q3359" t="s">
        <v>8268</v>
      </c>
      <c r="R3359" s="9">
        <f t="shared" si="161"/>
        <v>42067.947337962964</v>
      </c>
      <c r="S3359" s="9">
        <f t="shared" si="162"/>
        <v>42097.905671296292</v>
      </c>
      <c r="T3359">
        <f t="shared" si="163"/>
        <v>2015</v>
      </c>
    </row>
    <row r="3360" spans="1:20" ht="58" x14ac:dyDescent="0.35">
      <c r="A3360">
        <v>1591</v>
      </c>
      <c r="B3360" s="3" t="s">
        <v>1592</v>
      </c>
      <c r="C3360" s="3" t="s">
        <v>5701</v>
      </c>
      <c r="D3360" s="6">
        <v>14000</v>
      </c>
      <c r="E3360" s="8">
        <v>4092</v>
      </c>
      <c r="F3360" t="s">
        <v>8220</v>
      </c>
      <c r="G3360" t="s">
        <v>8224</v>
      </c>
      <c r="H3360" t="s">
        <v>8246</v>
      </c>
      <c r="I3360" s="11">
        <v>1459700741</v>
      </c>
      <c r="J3360">
        <v>1457112341</v>
      </c>
      <c r="K3360" t="b">
        <v>0</v>
      </c>
      <c r="L3360">
        <v>92</v>
      </c>
      <c r="M3360" t="b">
        <v>0</v>
      </c>
      <c r="N3360">
        <f>ROUND(E3360/D3360*100,0)</f>
        <v>29</v>
      </c>
      <c r="O3360">
        <f>IFERROR(ROUND(E3360/L3360,2),0)</f>
        <v>44.48</v>
      </c>
      <c r="P3360" s="12" t="s">
        <v>8282</v>
      </c>
      <c r="Q3360" t="s">
        <v>8316</v>
      </c>
      <c r="R3360" s="9">
        <f t="shared" si="161"/>
        <v>42433.726168981477</v>
      </c>
      <c r="S3360" s="9">
        <f t="shared" si="162"/>
        <v>42463.68450231482</v>
      </c>
      <c r="T3360">
        <f t="shared" si="163"/>
        <v>2016</v>
      </c>
    </row>
    <row r="3361" spans="1:20" ht="43.5" x14ac:dyDescent="0.35">
      <c r="A3361">
        <v>860</v>
      </c>
      <c r="B3361" s="3" t="s">
        <v>861</v>
      </c>
      <c r="C3361" s="3" t="s">
        <v>4970</v>
      </c>
      <c r="D3361" s="6">
        <v>14000</v>
      </c>
      <c r="E3361" s="8">
        <v>2540</v>
      </c>
      <c r="F3361" t="s">
        <v>8220</v>
      </c>
      <c r="G3361" t="s">
        <v>8223</v>
      </c>
      <c r="H3361" t="s">
        <v>8245</v>
      </c>
      <c r="I3361" s="11">
        <v>1385123713</v>
      </c>
      <c r="J3361">
        <v>1382528113</v>
      </c>
      <c r="K3361" t="b">
        <v>0</v>
      </c>
      <c r="L3361">
        <v>48</v>
      </c>
      <c r="M3361" t="b">
        <v>0</v>
      </c>
      <c r="N3361">
        <f>ROUND(E3361/D3361*100,0)</f>
        <v>18</v>
      </c>
      <c r="O3361">
        <f>IFERROR(ROUND(E3361/L3361,2),0)</f>
        <v>52.92</v>
      </c>
      <c r="P3361" s="12" t="s">
        <v>8293</v>
      </c>
      <c r="Q3361" t="s">
        <v>8315</v>
      </c>
      <c r="R3361" s="9">
        <f t="shared" si="161"/>
        <v>41570.482789351852</v>
      </c>
      <c r="S3361" s="9">
        <f t="shared" si="162"/>
        <v>41600.524456018517</v>
      </c>
      <c r="T3361">
        <f t="shared" si="163"/>
        <v>2013</v>
      </c>
    </row>
    <row r="3362" spans="1:20" ht="43.5" x14ac:dyDescent="0.35">
      <c r="A3362">
        <v>207</v>
      </c>
      <c r="B3362" s="3" t="s">
        <v>209</v>
      </c>
      <c r="C3362" s="3" t="s">
        <v>4317</v>
      </c>
      <c r="D3362" s="6">
        <v>14000</v>
      </c>
      <c r="E3362" s="8">
        <v>2130</v>
      </c>
      <c r="F3362" t="s">
        <v>8220</v>
      </c>
      <c r="G3362" t="s">
        <v>8228</v>
      </c>
      <c r="H3362" t="s">
        <v>8250</v>
      </c>
      <c r="I3362" s="11">
        <v>1420346638</v>
      </c>
      <c r="J3362">
        <v>1417754638</v>
      </c>
      <c r="K3362" t="b">
        <v>0</v>
      </c>
      <c r="L3362">
        <v>13</v>
      </c>
      <c r="M3362" t="b">
        <v>0</v>
      </c>
      <c r="N3362">
        <f>ROUND(E3362/D3362*100,0)</f>
        <v>15</v>
      </c>
      <c r="O3362">
        <f>IFERROR(ROUND(E3362/L3362,2),0)</f>
        <v>163.85</v>
      </c>
      <c r="P3362" s="12" t="s">
        <v>8290</v>
      </c>
      <c r="Q3362" t="s">
        <v>8292</v>
      </c>
      <c r="R3362" s="9">
        <f t="shared" si="161"/>
        <v>41978.197199074071</v>
      </c>
      <c r="S3362" s="9">
        <f t="shared" si="162"/>
        <v>42008.197199074071</v>
      </c>
      <c r="T3362">
        <f t="shared" si="163"/>
        <v>2014</v>
      </c>
    </row>
    <row r="3363" spans="1:20" ht="43.5" x14ac:dyDescent="0.35">
      <c r="A3363">
        <v>3971</v>
      </c>
      <c r="B3363" s="3" t="s">
        <v>3968</v>
      </c>
      <c r="C3363" s="3" t="s">
        <v>8078</v>
      </c>
      <c r="D3363" s="6">
        <v>14000</v>
      </c>
      <c r="E3363" s="8">
        <v>136</v>
      </c>
      <c r="F3363" t="s">
        <v>8220</v>
      </c>
      <c r="G3363" t="s">
        <v>8223</v>
      </c>
      <c r="H3363" t="s">
        <v>8245</v>
      </c>
      <c r="I3363" s="11">
        <v>1405947126</v>
      </c>
      <c r="J3363">
        <v>1403355126</v>
      </c>
      <c r="K3363" t="b">
        <v>0</v>
      </c>
      <c r="L3363">
        <v>6</v>
      </c>
      <c r="M3363" t="b">
        <v>0</v>
      </c>
      <c r="N3363">
        <f>ROUND(E3363/D3363*100,0)</f>
        <v>1</v>
      </c>
      <c r="O3363">
        <f>IFERROR(ROUND(E3363/L3363,2),0)</f>
        <v>22.67</v>
      </c>
      <c r="P3363" s="12" t="s">
        <v>8266</v>
      </c>
      <c r="Q3363" t="s">
        <v>8268</v>
      </c>
      <c r="R3363" s="9">
        <f t="shared" si="161"/>
        <v>41811.536180555559</v>
      </c>
      <c r="S3363" s="9">
        <f t="shared" si="162"/>
        <v>41841.536180555559</v>
      </c>
      <c r="T3363">
        <f t="shared" si="163"/>
        <v>2014</v>
      </c>
    </row>
    <row r="3364" spans="1:20" ht="43.5" x14ac:dyDescent="0.35">
      <c r="A3364">
        <v>2432</v>
      </c>
      <c r="B3364" s="3" t="s">
        <v>2433</v>
      </c>
      <c r="C3364" s="3" t="s">
        <v>6542</v>
      </c>
      <c r="D3364" s="6">
        <v>14000</v>
      </c>
      <c r="E3364" s="8">
        <v>2</v>
      </c>
      <c r="F3364" t="s">
        <v>8220</v>
      </c>
      <c r="G3364" t="s">
        <v>8223</v>
      </c>
      <c r="H3364" t="s">
        <v>8245</v>
      </c>
      <c r="I3364" s="11">
        <v>1425791697</v>
      </c>
      <c r="J3364">
        <v>1423199697</v>
      </c>
      <c r="K3364" t="b">
        <v>0</v>
      </c>
      <c r="L3364">
        <v>2</v>
      </c>
      <c r="M3364" t="b">
        <v>0</v>
      </c>
      <c r="N3364">
        <f>ROUND(E3364/D3364*100,0)</f>
        <v>0</v>
      </c>
      <c r="O3364">
        <f>IFERROR(ROUND(E3364/L3364,2),0)</f>
        <v>1</v>
      </c>
      <c r="P3364" s="12" t="s">
        <v>8288</v>
      </c>
      <c r="Q3364" t="s">
        <v>8310</v>
      </c>
      <c r="R3364" s="9">
        <f t="shared" si="161"/>
        <v>42041.218715277777</v>
      </c>
      <c r="S3364" s="9">
        <f t="shared" si="162"/>
        <v>42071.218715277777</v>
      </c>
      <c r="T3364">
        <f t="shared" si="163"/>
        <v>2015</v>
      </c>
    </row>
    <row r="3365" spans="1:20" ht="43.5" x14ac:dyDescent="0.35">
      <c r="A3365">
        <v>510</v>
      </c>
      <c r="B3365" s="3" t="s">
        <v>511</v>
      </c>
      <c r="C3365" s="3" t="s">
        <v>4620</v>
      </c>
      <c r="D3365" s="6">
        <v>14000</v>
      </c>
      <c r="E3365" s="8">
        <v>0</v>
      </c>
      <c r="F3365" t="s">
        <v>8220</v>
      </c>
      <c r="G3365" t="s">
        <v>8223</v>
      </c>
      <c r="H3365" t="s">
        <v>8245</v>
      </c>
      <c r="I3365" s="11">
        <v>1456805639</v>
      </c>
      <c r="J3365">
        <v>1454213639</v>
      </c>
      <c r="K3365" t="b">
        <v>0</v>
      </c>
      <c r="L3365">
        <v>0</v>
      </c>
      <c r="M3365" t="b">
        <v>0</v>
      </c>
      <c r="N3365">
        <f>ROUND(E3365/D3365*100,0)</f>
        <v>0</v>
      </c>
      <c r="O3365">
        <f>IFERROR(ROUND(E3365/L3365,2),0)</f>
        <v>0</v>
      </c>
      <c r="P3365" s="12" t="s">
        <v>8290</v>
      </c>
      <c r="Q3365" t="s">
        <v>8304</v>
      </c>
      <c r="R3365" s="9">
        <f t="shared" si="161"/>
        <v>42400.176377314812</v>
      </c>
      <c r="S3365" s="9">
        <f t="shared" si="162"/>
        <v>42430.176377314812</v>
      </c>
      <c r="T3365">
        <f t="shared" si="163"/>
        <v>2016</v>
      </c>
    </row>
    <row r="3366" spans="1:20" ht="43.5" x14ac:dyDescent="0.35">
      <c r="A3366">
        <v>2912</v>
      </c>
      <c r="B3366" s="3" t="s">
        <v>2912</v>
      </c>
      <c r="C3366" s="3" t="s">
        <v>7022</v>
      </c>
      <c r="D3366" s="6">
        <v>14440</v>
      </c>
      <c r="E3366" s="8">
        <v>2030</v>
      </c>
      <c r="F3366" t="s">
        <v>8220</v>
      </c>
      <c r="G3366" t="s">
        <v>8223</v>
      </c>
      <c r="H3366" t="s">
        <v>8245</v>
      </c>
      <c r="I3366" s="11">
        <v>1452827374</v>
      </c>
      <c r="J3366">
        <v>1450235374</v>
      </c>
      <c r="K3366" t="b">
        <v>0</v>
      </c>
      <c r="L3366">
        <v>26</v>
      </c>
      <c r="M3366" t="b">
        <v>0</v>
      </c>
      <c r="N3366">
        <f>ROUND(E3366/D3366*100,0)</f>
        <v>14</v>
      </c>
      <c r="O3366">
        <f>IFERROR(ROUND(E3366/L3366,2),0)</f>
        <v>78.08</v>
      </c>
      <c r="P3366" s="12" t="s">
        <v>8266</v>
      </c>
      <c r="Q3366" t="s">
        <v>8268</v>
      </c>
      <c r="R3366" s="9">
        <f t="shared" si="161"/>
        <v>42354.131643518514</v>
      </c>
      <c r="S3366" s="9">
        <f t="shared" si="162"/>
        <v>42384.131643518514</v>
      </c>
      <c r="T3366">
        <f t="shared" si="163"/>
        <v>2015</v>
      </c>
    </row>
    <row r="3367" spans="1:20" ht="43.5" x14ac:dyDescent="0.35">
      <c r="A3367">
        <v>928</v>
      </c>
      <c r="B3367" s="3" t="s">
        <v>929</v>
      </c>
      <c r="C3367" s="3" t="s">
        <v>5038</v>
      </c>
      <c r="D3367" s="6">
        <v>14500</v>
      </c>
      <c r="E3367" s="8">
        <v>1575</v>
      </c>
      <c r="F3367" t="s">
        <v>8220</v>
      </c>
      <c r="G3367" t="s">
        <v>8223</v>
      </c>
      <c r="H3367" t="s">
        <v>8245</v>
      </c>
      <c r="I3367" s="11">
        <v>1353196800</v>
      </c>
      <c r="J3367">
        <v>1348864913</v>
      </c>
      <c r="K3367" t="b">
        <v>0</v>
      </c>
      <c r="L3367">
        <v>28</v>
      </c>
      <c r="M3367" t="b">
        <v>0</v>
      </c>
      <c r="N3367">
        <f>ROUND(E3367/D3367*100,0)</f>
        <v>11</v>
      </c>
      <c r="O3367">
        <f>IFERROR(ROUND(E3367/L3367,2),0)</f>
        <v>56.25</v>
      </c>
      <c r="P3367" s="12" t="s">
        <v>8293</v>
      </c>
      <c r="Q3367" t="s">
        <v>8315</v>
      </c>
      <c r="R3367" s="9">
        <f t="shared" si="161"/>
        <v>41180.86241898148</v>
      </c>
      <c r="S3367" s="9">
        <f t="shared" si="162"/>
        <v>41231</v>
      </c>
      <c r="T3367">
        <f t="shared" si="163"/>
        <v>2012</v>
      </c>
    </row>
    <row r="3368" spans="1:20" ht="43.5" x14ac:dyDescent="0.35">
      <c r="A3368">
        <v>1404</v>
      </c>
      <c r="B3368" s="3" t="s">
        <v>1405</v>
      </c>
      <c r="C3368" s="3" t="s">
        <v>5514</v>
      </c>
      <c r="D3368" s="6">
        <v>14500</v>
      </c>
      <c r="E3368" s="8">
        <v>241</v>
      </c>
      <c r="F3368" t="s">
        <v>8220</v>
      </c>
      <c r="G3368" t="s">
        <v>8224</v>
      </c>
      <c r="H3368" t="s">
        <v>8246</v>
      </c>
      <c r="I3368" s="11">
        <v>1424607285</v>
      </c>
      <c r="J3368">
        <v>1422447285</v>
      </c>
      <c r="K3368" t="b">
        <v>1</v>
      </c>
      <c r="L3368">
        <v>5</v>
      </c>
      <c r="M3368" t="b">
        <v>0</v>
      </c>
      <c r="N3368">
        <f>ROUND(E3368/D3368*100,0)</f>
        <v>2</v>
      </c>
      <c r="O3368">
        <f>IFERROR(ROUND(E3368/L3368,2),0)</f>
        <v>48.2</v>
      </c>
      <c r="P3368" s="12" t="s">
        <v>8280</v>
      </c>
      <c r="Q3368" t="s">
        <v>8313</v>
      </c>
      <c r="R3368" s="9">
        <f t="shared" si="161"/>
        <v>42032.510243055556</v>
      </c>
      <c r="S3368" s="9">
        <f t="shared" si="162"/>
        <v>42057.510243055556</v>
      </c>
      <c r="T3368">
        <f t="shared" si="163"/>
        <v>2015</v>
      </c>
    </row>
    <row r="3369" spans="1:20" ht="43.5" x14ac:dyDescent="0.35">
      <c r="A3369">
        <v>3095</v>
      </c>
      <c r="B3369" s="3" t="s">
        <v>3095</v>
      </c>
      <c r="C3369" s="3" t="s">
        <v>7205</v>
      </c>
      <c r="D3369" s="6">
        <v>14920</v>
      </c>
      <c r="E3369" s="8">
        <v>50</v>
      </c>
      <c r="F3369" t="s">
        <v>8220</v>
      </c>
      <c r="G3369" t="s">
        <v>8223</v>
      </c>
      <c r="H3369" t="s">
        <v>8245</v>
      </c>
      <c r="I3369" s="11">
        <v>1470011780</v>
      </c>
      <c r="J3369">
        <v>1464827780</v>
      </c>
      <c r="K3369" t="b">
        <v>0</v>
      </c>
      <c r="L3369">
        <v>1</v>
      </c>
      <c r="M3369" t="b">
        <v>0</v>
      </c>
      <c r="N3369">
        <f>ROUND(E3369/D3369*100,0)</f>
        <v>0</v>
      </c>
      <c r="O3369">
        <f>IFERROR(ROUND(E3369/L3369,2),0)</f>
        <v>50</v>
      </c>
      <c r="P3369" s="12" t="s">
        <v>8266</v>
      </c>
      <c r="Q3369" t="s">
        <v>8267</v>
      </c>
      <c r="R3369" s="9">
        <f t="shared" si="161"/>
        <v>42523.025231481486</v>
      </c>
      <c r="S3369" s="9">
        <f t="shared" si="162"/>
        <v>42583.025231481486</v>
      </c>
      <c r="T3369">
        <f t="shared" si="163"/>
        <v>2016</v>
      </c>
    </row>
    <row r="3370" spans="1:20" ht="58" x14ac:dyDescent="0.35">
      <c r="A3370">
        <v>483</v>
      </c>
      <c r="B3370" s="3" t="s">
        <v>484</v>
      </c>
      <c r="C3370" s="3" t="s">
        <v>4593</v>
      </c>
      <c r="D3370" s="6">
        <v>15000</v>
      </c>
      <c r="E3370" s="8">
        <v>7530</v>
      </c>
      <c r="F3370" t="s">
        <v>8220</v>
      </c>
      <c r="G3370" t="s">
        <v>8224</v>
      </c>
      <c r="H3370" t="s">
        <v>8246</v>
      </c>
      <c r="I3370" s="11">
        <v>1359434672</v>
      </c>
      <c r="J3370">
        <v>1354250672</v>
      </c>
      <c r="K3370" t="b">
        <v>0</v>
      </c>
      <c r="L3370">
        <v>147</v>
      </c>
      <c r="M3370" t="b">
        <v>0</v>
      </c>
      <c r="N3370">
        <f>ROUND(E3370/D3370*100,0)</f>
        <v>50</v>
      </c>
      <c r="O3370">
        <f>IFERROR(ROUND(E3370/L3370,2),0)</f>
        <v>51.22</v>
      </c>
      <c r="P3370" s="12" t="s">
        <v>8290</v>
      </c>
      <c r="Q3370" t="s">
        <v>8304</v>
      </c>
      <c r="R3370" s="9">
        <f t="shared" si="161"/>
        <v>41243.197592592594</v>
      </c>
      <c r="S3370" s="9">
        <f t="shared" si="162"/>
        <v>41303.197592592594</v>
      </c>
      <c r="T3370">
        <f t="shared" si="163"/>
        <v>2012</v>
      </c>
    </row>
    <row r="3371" spans="1:20" ht="43.5" x14ac:dyDescent="0.35">
      <c r="A3371">
        <v>954</v>
      </c>
      <c r="B3371" s="3" t="s">
        <v>955</v>
      </c>
      <c r="C3371" s="3" t="s">
        <v>5064</v>
      </c>
      <c r="D3371" s="6">
        <v>15000</v>
      </c>
      <c r="E3371" s="8">
        <v>6511</v>
      </c>
      <c r="F3371" t="s">
        <v>8220</v>
      </c>
      <c r="G3371" t="s">
        <v>8223</v>
      </c>
      <c r="H3371" t="s">
        <v>8245</v>
      </c>
      <c r="I3371" s="11">
        <v>1440100839</v>
      </c>
      <c r="J3371">
        <v>1436472039</v>
      </c>
      <c r="K3371" t="b">
        <v>0</v>
      </c>
      <c r="L3371">
        <v>73</v>
      </c>
      <c r="M3371" t="b">
        <v>0</v>
      </c>
      <c r="N3371">
        <f>ROUND(E3371/D3371*100,0)</f>
        <v>43</v>
      </c>
      <c r="O3371">
        <f>IFERROR(ROUND(E3371/L3371,2),0)</f>
        <v>89.19</v>
      </c>
      <c r="P3371" s="12" t="s">
        <v>8277</v>
      </c>
      <c r="Q3371" t="s">
        <v>8279</v>
      </c>
      <c r="R3371" s="9">
        <f t="shared" si="161"/>
        <v>42194.833784722221</v>
      </c>
      <c r="S3371" s="9">
        <f t="shared" si="162"/>
        <v>42236.833784722221</v>
      </c>
      <c r="T3371">
        <f t="shared" si="163"/>
        <v>2015</v>
      </c>
    </row>
    <row r="3372" spans="1:20" ht="58" x14ac:dyDescent="0.35">
      <c r="A3372">
        <v>2868</v>
      </c>
      <c r="B3372" s="3" t="s">
        <v>2868</v>
      </c>
      <c r="C3372" s="3" t="s">
        <v>6978</v>
      </c>
      <c r="D3372" s="6">
        <v>15000</v>
      </c>
      <c r="E3372" s="8">
        <v>6301.76</v>
      </c>
      <c r="F3372" t="s">
        <v>8220</v>
      </c>
      <c r="G3372" t="s">
        <v>8223</v>
      </c>
      <c r="H3372" t="s">
        <v>8245</v>
      </c>
      <c r="I3372" s="11">
        <v>1475697054</v>
      </c>
      <c r="J3372">
        <v>1473105054</v>
      </c>
      <c r="K3372" t="b">
        <v>0</v>
      </c>
      <c r="L3372">
        <v>60</v>
      </c>
      <c r="M3372" t="b">
        <v>0</v>
      </c>
      <c r="N3372">
        <f>ROUND(E3372/D3372*100,0)</f>
        <v>42</v>
      </c>
      <c r="O3372">
        <f>IFERROR(ROUND(E3372/L3372,2),0)</f>
        <v>105.03</v>
      </c>
      <c r="P3372" s="12" t="s">
        <v>8266</v>
      </c>
      <c r="Q3372" t="s">
        <v>8268</v>
      </c>
      <c r="R3372" s="9">
        <f t="shared" si="161"/>
        <v>42618.827013888891</v>
      </c>
      <c r="S3372" s="9">
        <f t="shared" si="162"/>
        <v>42648.827013888891</v>
      </c>
      <c r="T3372">
        <f t="shared" si="163"/>
        <v>2016</v>
      </c>
    </row>
    <row r="3373" spans="1:20" ht="43.5" x14ac:dyDescent="0.35">
      <c r="A3373">
        <v>479</v>
      </c>
      <c r="B3373" s="3" t="s">
        <v>480</v>
      </c>
      <c r="C3373" s="3" t="s">
        <v>4589</v>
      </c>
      <c r="D3373" s="6">
        <v>15000</v>
      </c>
      <c r="E3373" s="8">
        <v>4884</v>
      </c>
      <c r="F3373" t="s">
        <v>8220</v>
      </c>
      <c r="G3373" t="s">
        <v>8223</v>
      </c>
      <c r="H3373" t="s">
        <v>8245</v>
      </c>
      <c r="I3373" s="11">
        <v>1416566835</v>
      </c>
      <c r="J3373">
        <v>1411379235</v>
      </c>
      <c r="K3373" t="b">
        <v>0</v>
      </c>
      <c r="L3373">
        <v>55</v>
      </c>
      <c r="M3373" t="b">
        <v>0</v>
      </c>
      <c r="N3373">
        <f>ROUND(E3373/D3373*100,0)</f>
        <v>33</v>
      </c>
      <c r="O3373">
        <f>IFERROR(ROUND(E3373/L3373,2),0)</f>
        <v>88.8</v>
      </c>
      <c r="P3373" s="12" t="s">
        <v>8290</v>
      </c>
      <c r="Q3373" t="s">
        <v>8304</v>
      </c>
      <c r="R3373" s="9">
        <f t="shared" si="161"/>
        <v>41904.407812500001</v>
      </c>
      <c r="S3373" s="9">
        <f t="shared" si="162"/>
        <v>41964.449479166666</v>
      </c>
      <c r="T3373">
        <f t="shared" si="163"/>
        <v>2014</v>
      </c>
    </row>
    <row r="3374" spans="1:20" ht="58" x14ac:dyDescent="0.35">
      <c r="A3374">
        <v>921</v>
      </c>
      <c r="B3374" s="3" t="s">
        <v>922</v>
      </c>
      <c r="C3374" s="3" t="s">
        <v>5031</v>
      </c>
      <c r="D3374" s="6">
        <v>15000</v>
      </c>
      <c r="E3374" s="8">
        <v>4635</v>
      </c>
      <c r="F3374" t="s">
        <v>8220</v>
      </c>
      <c r="G3374" t="s">
        <v>8223</v>
      </c>
      <c r="H3374" t="s">
        <v>8245</v>
      </c>
      <c r="I3374" s="11">
        <v>1323666376</v>
      </c>
      <c r="J3374">
        <v>1320033976</v>
      </c>
      <c r="K3374" t="b">
        <v>0</v>
      </c>
      <c r="L3374">
        <v>20</v>
      </c>
      <c r="M3374" t="b">
        <v>0</v>
      </c>
      <c r="N3374">
        <f>ROUND(E3374/D3374*100,0)</f>
        <v>31</v>
      </c>
      <c r="O3374">
        <f>IFERROR(ROUND(E3374/L3374,2),0)</f>
        <v>231.75</v>
      </c>
      <c r="P3374" s="12" t="s">
        <v>8293</v>
      </c>
      <c r="Q3374" t="s">
        <v>8315</v>
      </c>
      <c r="R3374" s="9">
        <f t="shared" si="161"/>
        <v>40847.171018518515</v>
      </c>
      <c r="S3374" s="9">
        <f t="shared" si="162"/>
        <v>40889.212685185186</v>
      </c>
      <c r="T3374">
        <f t="shared" si="163"/>
        <v>2011</v>
      </c>
    </row>
    <row r="3375" spans="1:20" ht="43.5" x14ac:dyDescent="0.3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 s="11">
        <v>1444071361</v>
      </c>
      <c r="J3375">
        <v>1441479361</v>
      </c>
      <c r="K3375" t="b">
        <v>0</v>
      </c>
      <c r="L3375">
        <v>4</v>
      </c>
      <c r="M3375" t="b">
        <v>1</v>
      </c>
      <c r="N3375">
        <f>ROUND(E3375/D3375*100,0)</f>
        <v>120</v>
      </c>
      <c r="O3375">
        <f>IFERROR(ROUND(E3375/L3375,2),0)</f>
        <v>7.5</v>
      </c>
      <c r="P3375" s="12" t="s">
        <v>8282</v>
      </c>
      <c r="Q3375" t="s">
        <v>8283</v>
      </c>
      <c r="R3375" s="9">
        <f t="shared" si="161"/>
        <v>42252.788900462961</v>
      </c>
      <c r="S3375" s="9">
        <f t="shared" si="162"/>
        <v>42282.788900462961</v>
      </c>
      <c r="T3375">
        <f t="shared" si="163"/>
        <v>2015</v>
      </c>
    </row>
    <row r="3376" spans="1:20" ht="43.5" x14ac:dyDescent="0.35">
      <c r="A3376">
        <v>702</v>
      </c>
      <c r="B3376" s="3" t="s">
        <v>703</v>
      </c>
      <c r="C3376" s="3" t="s">
        <v>4812</v>
      </c>
      <c r="D3376" s="6">
        <v>15000</v>
      </c>
      <c r="E3376" s="8">
        <v>4622.01</v>
      </c>
      <c r="F3376" t="s">
        <v>8220</v>
      </c>
      <c r="G3376" t="s">
        <v>8223</v>
      </c>
      <c r="H3376" t="s">
        <v>8245</v>
      </c>
      <c r="I3376" s="11">
        <v>1480011987</v>
      </c>
      <c r="J3376">
        <v>1477416387</v>
      </c>
      <c r="K3376" t="b">
        <v>0</v>
      </c>
      <c r="L3376">
        <v>37</v>
      </c>
      <c r="M3376" t="b">
        <v>0</v>
      </c>
      <c r="N3376">
        <f>ROUND(E3376/D3376*100,0)</f>
        <v>31</v>
      </c>
      <c r="O3376">
        <f>IFERROR(ROUND(E3376/L3376,2),0)</f>
        <v>124.92</v>
      </c>
      <c r="P3376" s="12" t="s">
        <v>8277</v>
      </c>
      <c r="Q3376" t="s">
        <v>8279</v>
      </c>
      <c r="R3376" s="9">
        <f t="shared" si="161"/>
        <v>42668.726701388892</v>
      </c>
      <c r="S3376" s="9">
        <f t="shared" si="162"/>
        <v>42698.768368055549</v>
      </c>
      <c r="T3376">
        <f t="shared" si="163"/>
        <v>2016</v>
      </c>
    </row>
    <row r="3377" spans="1:20" ht="43.5" x14ac:dyDescent="0.35">
      <c r="A3377">
        <v>2145</v>
      </c>
      <c r="B3377" s="3" t="s">
        <v>2146</v>
      </c>
      <c r="C3377" s="3" t="s">
        <v>6255</v>
      </c>
      <c r="D3377" s="6">
        <v>15000</v>
      </c>
      <c r="E3377" s="8">
        <v>4565</v>
      </c>
      <c r="F3377" t="s">
        <v>8220</v>
      </c>
      <c r="G3377" t="s">
        <v>8223</v>
      </c>
      <c r="H3377" t="s">
        <v>8245</v>
      </c>
      <c r="I3377" s="11">
        <v>1385534514</v>
      </c>
      <c r="J3377">
        <v>1382938914</v>
      </c>
      <c r="K3377" t="b">
        <v>0</v>
      </c>
      <c r="L3377">
        <v>89</v>
      </c>
      <c r="M3377" t="b">
        <v>0</v>
      </c>
      <c r="N3377">
        <f>ROUND(E3377/D3377*100,0)</f>
        <v>30</v>
      </c>
      <c r="O3377">
        <f>IFERROR(ROUND(E3377/L3377,2),0)</f>
        <v>51.29</v>
      </c>
      <c r="P3377" s="12" t="s">
        <v>8285</v>
      </c>
      <c r="Q3377" t="s">
        <v>8300</v>
      </c>
      <c r="R3377" s="9">
        <f t="shared" si="161"/>
        <v>41575.237430555557</v>
      </c>
      <c r="S3377" s="9">
        <f t="shared" si="162"/>
        <v>41605.279097222221</v>
      </c>
      <c r="T3377">
        <f t="shared" si="163"/>
        <v>2013</v>
      </c>
    </row>
    <row r="3378" spans="1:20" ht="58" x14ac:dyDescent="0.35">
      <c r="A3378">
        <v>1984</v>
      </c>
      <c r="B3378" s="3" t="s">
        <v>1985</v>
      </c>
      <c r="C3378" s="3" t="s">
        <v>6094</v>
      </c>
      <c r="D3378" s="6">
        <v>15000</v>
      </c>
      <c r="E3378" s="8">
        <v>3172</v>
      </c>
      <c r="F3378" t="s">
        <v>8220</v>
      </c>
      <c r="G3378" t="s">
        <v>8223</v>
      </c>
      <c r="H3378" t="s">
        <v>8245</v>
      </c>
      <c r="I3378" s="11">
        <v>1417377481</v>
      </c>
      <c r="J3378">
        <v>1412189881</v>
      </c>
      <c r="K3378" t="b">
        <v>0</v>
      </c>
      <c r="L3378">
        <v>7</v>
      </c>
      <c r="M3378" t="b">
        <v>0</v>
      </c>
      <c r="N3378">
        <f>ROUND(E3378/D3378*100,0)</f>
        <v>21</v>
      </c>
      <c r="O3378">
        <f>IFERROR(ROUND(E3378/L3378,2),0)</f>
        <v>453.14</v>
      </c>
      <c r="P3378" s="12" t="s">
        <v>8282</v>
      </c>
      <c r="Q3378" t="s">
        <v>8318</v>
      </c>
      <c r="R3378" s="9">
        <f t="shared" si="161"/>
        <v>41913.790289351848</v>
      </c>
      <c r="S3378" s="9">
        <f t="shared" si="162"/>
        <v>41973.831956018519</v>
      </c>
      <c r="T3378">
        <f t="shared" si="163"/>
        <v>2014</v>
      </c>
    </row>
    <row r="3379" spans="1:20" ht="43.5" x14ac:dyDescent="0.35">
      <c r="A3379">
        <v>1166</v>
      </c>
      <c r="B3379" s="3" t="s">
        <v>1167</v>
      </c>
      <c r="C3379" s="3" t="s">
        <v>5276</v>
      </c>
      <c r="D3379" s="6">
        <v>15000</v>
      </c>
      <c r="E3379" s="8">
        <v>2871</v>
      </c>
      <c r="F3379" t="s">
        <v>8220</v>
      </c>
      <c r="G3379" t="s">
        <v>8223</v>
      </c>
      <c r="H3379" t="s">
        <v>8245</v>
      </c>
      <c r="I3379" s="11">
        <v>1435291200</v>
      </c>
      <c r="J3379">
        <v>1432640342</v>
      </c>
      <c r="K3379" t="b">
        <v>0</v>
      </c>
      <c r="L3379">
        <v>8</v>
      </c>
      <c r="M3379" t="b">
        <v>0</v>
      </c>
      <c r="N3379">
        <f>ROUND(E3379/D3379*100,0)</f>
        <v>19</v>
      </c>
      <c r="O3379">
        <f>IFERROR(ROUND(E3379/L3379,2),0)</f>
        <v>358.88</v>
      </c>
      <c r="P3379" s="12" t="s">
        <v>8288</v>
      </c>
      <c r="Q3379" t="s">
        <v>8310</v>
      </c>
      <c r="R3379" s="9">
        <f t="shared" si="161"/>
        <v>42150.485439814816</v>
      </c>
      <c r="S3379" s="9">
        <f t="shared" si="162"/>
        <v>42181.166666666672</v>
      </c>
      <c r="T3379">
        <f t="shared" si="163"/>
        <v>2015</v>
      </c>
    </row>
    <row r="3380" spans="1:20" ht="43.5" x14ac:dyDescent="0.35">
      <c r="A3380">
        <v>3890</v>
      </c>
      <c r="B3380" s="3" t="s">
        <v>3887</v>
      </c>
      <c r="C3380" s="3" t="s">
        <v>7998</v>
      </c>
      <c r="D3380" s="6">
        <v>15000</v>
      </c>
      <c r="E3380" s="8">
        <v>2524</v>
      </c>
      <c r="F3380" t="s">
        <v>8220</v>
      </c>
      <c r="G3380" t="s">
        <v>8223</v>
      </c>
      <c r="H3380" t="s">
        <v>8245</v>
      </c>
      <c r="I3380" s="11">
        <v>1439662344</v>
      </c>
      <c r="J3380">
        <v>1434478344</v>
      </c>
      <c r="K3380" t="b">
        <v>0</v>
      </c>
      <c r="L3380">
        <v>8</v>
      </c>
      <c r="M3380" t="b">
        <v>0</v>
      </c>
      <c r="N3380">
        <f>ROUND(E3380/D3380*100,0)</f>
        <v>17</v>
      </c>
      <c r="O3380">
        <f>IFERROR(ROUND(E3380/L3380,2),0)</f>
        <v>315.5</v>
      </c>
      <c r="P3380" s="12" t="s">
        <v>8266</v>
      </c>
      <c r="Q3380" t="s">
        <v>8268</v>
      </c>
      <c r="R3380" s="9">
        <f t="shared" si="161"/>
        <v>42171.758611111116</v>
      </c>
      <c r="S3380" s="9">
        <f t="shared" si="162"/>
        <v>42231.758611111116</v>
      </c>
      <c r="T3380">
        <f t="shared" si="163"/>
        <v>2015</v>
      </c>
    </row>
    <row r="3381" spans="1:20" ht="43.5" x14ac:dyDescent="0.35">
      <c r="A3381">
        <v>3924</v>
      </c>
      <c r="B3381" s="3" t="s">
        <v>3921</v>
      </c>
      <c r="C3381" s="3" t="s">
        <v>8032</v>
      </c>
      <c r="D3381" s="6">
        <v>15000</v>
      </c>
      <c r="E3381" s="8">
        <v>2290</v>
      </c>
      <c r="F3381" t="s">
        <v>8220</v>
      </c>
      <c r="G3381" t="s">
        <v>8223</v>
      </c>
      <c r="H3381" t="s">
        <v>8245</v>
      </c>
      <c r="I3381" s="11">
        <v>1403823722</v>
      </c>
      <c r="J3381">
        <v>1401231722</v>
      </c>
      <c r="K3381" t="b">
        <v>0</v>
      </c>
      <c r="L3381">
        <v>40</v>
      </c>
      <c r="M3381" t="b">
        <v>0</v>
      </c>
      <c r="N3381">
        <f>ROUND(E3381/D3381*100,0)</f>
        <v>15</v>
      </c>
      <c r="O3381">
        <f>IFERROR(ROUND(E3381/L3381,2),0)</f>
        <v>57.25</v>
      </c>
      <c r="P3381" s="12" t="s">
        <v>8266</v>
      </c>
      <c r="Q3381" t="s">
        <v>8268</v>
      </c>
      <c r="R3381" s="9">
        <f t="shared" si="161"/>
        <v>41786.959745370368</v>
      </c>
      <c r="S3381" s="9">
        <f t="shared" si="162"/>
        <v>41816.959745370368</v>
      </c>
      <c r="T3381">
        <f t="shared" si="163"/>
        <v>2014</v>
      </c>
    </row>
    <row r="3382" spans="1:20" ht="43.5" x14ac:dyDescent="0.35">
      <c r="A3382">
        <v>714</v>
      </c>
      <c r="B3382" s="3" t="s">
        <v>715</v>
      </c>
      <c r="C3382" s="3" t="s">
        <v>4824</v>
      </c>
      <c r="D3382" s="6">
        <v>15000</v>
      </c>
      <c r="E3382" s="8">
        <v>2249</v>
      </c>
      <c r="F3382" t="s">
        <v>8220</v>
      </c>
      <c r="G3382" t="s">
        <v>8223</v>
      </c>
      <c r="H3382" t="s">
        <v>8245</v>
      </c>
      <c r="I3382" s="11">
        <v>1488308082</v>
      </c>
      <c r="J3382">
        <v>1483124082</v>
      </c>
      <c r="K3382" t="b">
        <v>0</v>
      </c>
      <c r="L3382">
        <v>28</v>
      </c>
      <c r="M3382" t="b">
        <v>0</v>
      </c>
      <c r="N3382">
        <f>ROUND(E3382/D3382*100,0)</f>
        <v>15</v>
      </c>
      <c r="O3382">
        <f>IFERROR(ROUND(E3382/L3382,2),0)</f>
        <v>80.319999999999993</v>
      </c>
      <c r="P3382" s="12" t="s">
        <v>8277</v>
      </c>
      <c r="Q3382" t="s">
        <v>8279</v>
      </c>
      <c r="R3382" s="9">
        <f t="shared" si="161"/>
        <v>42734.787986111114</v>
      </c>
      <c r="S3382" s="9">
        <f t="shared" si="162"/>
        <v>42794.787986111114</v>
      </c>
      <c r="T3382">
        <f t="shared" si="163"/>
        <v>2016</v>
      </c>
    </row>
    <row r="3383" spans="1:20" ht="29" x14ac:dyDescent="0.35">
      <c r="A3383">
        <v>2595</v>
      </c>
      <c r="B3383" s="3" t="s">
        <v>2595</v>
      </c>
      <c r="C3383" s="3" t="s">
        <v>6705</v>
      </c>
      <c r="D3383" s="6">
        <v>15000</v>
      </c>
      <c r="E3383" s="8">
        <v>1825</v>
      </c>
      <c r="F3383" t="s">
        <v>8220</v>
      </c>
      <c r="G3383" t="s">
        <v>8223</v>
      </c>
      <c r="H3383" t="s">
        <v>8245</v>
      </c>
      <c r="I3383" s="11">
        <v>1487915500</v>
      </c>
      <c r="J3383">
        <v>1485323500</v>
      </c>
      <c r="K3383" t="b">
        <v>0</v>
      </c>
      <c r="L3383">
        <v>19</v>
      </c>
      <c r="M3383" t="b">
        <v>0</v>
      </c>
      <c r="N3383">
        <f>ROUND(E3383/D3383*100,0)</f>
        <v>12</v>
      </c>
      <c r="O3383">
        <f>IFERROR(ROUND(E3383/L3383,2),0)</f>
        <v>96.05</v>
      </c>
      <c r="P3383" s="12" t="s">
        <v>8288</v>
      </c>
      <c r="Q3383" t="s">
        <v>8310</v>
      </c>
      <c r="R3383" s="9">
        <f t="shared" si="161"/>
        <v>42760.244212962964</v>
      </c>
      <c r="S3383" s="9">
        <f t="shared" si="162"/>
        <v>42790.244212962964</v>
      </c>
      <c r="T3383">
        <f t="shared" si="163"/>
        <v>2017</v>
      </c>
    </row>
    <row r="3384" spans="1:20" ht="29" x14ac:dyDescent="0.35">
      <c r="A3384">
        <v>152</v>
      </c>
      <c r="B3384" s="3" t="s">
        <v>154</v>
      </c>
      <c r="C3384" s="3" t="s">
        <v>4262</v>
      </c>
      <c r="D3384" s="6">
        <v>380000</v>
      </c>
      <c r="E3384" s="8">
        <v>30</v>
      </c>
      <c r="F3384" t="s">
        <v>8219</v>
      </c>
      <c r="G3384" t="s">
        <v>8223</v>
      </c>
      <c r="H3384" t="s">
        <v>8245</v>
      </c>
      <c r="I3384" s="11">
        <v>1411437100</v>
      </c>
      <c r="J3384">
        <v>1408845100</v>
      </c>
      <c r="K3384" t="b">
        <v>0</v>
      </c>
      <c r="L3384">
        <v>2</v>
      </c>
      <c r="M3384" t="b">
        <v>0</v>
      </c>
      <c r="N3384">
        <f>ROUND(E3384/D3384*100,0)</f>
        <v>0</v>
      </c>
      <c r="O3384">
        <f>IFERROR(ROUND(E3384/L3384,2),0)</f>
        <v>15</v>
      </c>
      <c r="P3384" s="12" t="s">
        <v>8290</v>
      </c>
      <c r="Q3384" t="s">
        <v>8302</v>
      </c>
      <c r="R3384" s="9">
        <f t="shared" si="161"/>
        <v>41875.077546296299</v>
      </c>
      <c r="S3384" s="9">
        <f t="shared" si="162"/>
        <v>41905.077546296299</v>
      </c>
      <c r="T3384">
        <f t="shared" si="163"/>
        <v>2014</v>
      </c>
    </row>
    <row r="3385" spans="1:20" ht="43.5" x14ac:dyDescent="0.35">
      <c r="A3385">
        <v>4077</v>
      </c>
      <c r="B3385" s="3" t="s">
        <v>4073</v>
      </c>
      <c r="C3385" s="3" t="s">
        <v>8180</v>
      </c>
      <c r="D3385" s="6">
        <v>15000</v>
      </c>
      <c r="E3385" s="8">
        <v>1335</v>
      </c>
      <c r="F3385" t="s">
        <v>8220</v>
      </c>
      <c r="G3385" t="s">
        <v>8223</v>
      </c>
      <c r="H3385" t="s">
        <v>8245</v>
      </c>
      <c r="I3385" s="11">
        <v>1482339794</v>
      </c>
      <c r="J3385">
        <v>1479747794</v>
      </c>
      <c r="K3385" t="b">
        <v>0</v>
      </c>
      <c r="L3385">
        <v>6</v>
      </c>
      <c r="M3385" t="b">
        <v>0</v>
      </c>
      <c r="N3385">
        <f>ROUND(E3385/D3385*100,0)</f>
        <v>9</v>
      </c>
      <c r="O3385">
        <f>IFERROR(ROUND(E3385/L3385,2),0)</f>
        <v>222.5</v>
      </c>
      <c r="P3385" s="12" t="s">
        <v>8266</v>
      </c>
      <c r="Q3385" t="s">
        <v>8268</v>
      </c>
      <c r="R3385" s="9">
        <f t="shared" si="161"/>
        <v>42695.7105787037</v>
      </c>
      <c r="S3385" s="9">
        <f t="shared" si="162"/>
        <v>42725.7105787037</v>
      </c>
      <c r="T3385">
        <f t="shared" si="163"/>
        <v>2016</v>
      </c>
    </row>
    <row r="3386" spans="1:20" ht="58" x14ac:dyDescent="0.35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 s="11">
        <v>1437861540</v>
      </c>
      <c r="J3386">
        <v>1435160452</v>
      </c>
      <c r="K3386" t="b">
        <v>0</v>
      </c>
      <c r="L3386">
        <v>1</v>
      </c>
      <c r="M3386" t="b">
        <v>0</v>
      </c>
      <c r="N3386">
        <f>ROUND(E3386/D3386*100,0)</f>
        <v>0</v>
      </c>
      <c r="O3386">
        <f>IFERROR(ROUND(E3386/L3386,2),0)</f>
        <v>30</v>
      </c>
      <c r="P3386" s="12" t="s">
        <v>8277</v>
      </c>
      <c r="Q3386" t="s">
        <v>8307</v>
      </c>
      <c r="R3386" s="9">
        <f t="shared" si="161"/>
        <v>42179.653379629628</v>
      </c>
      <c r="S3386" s="9">
        <f t="shared" si="162"/>
        <v>42210.915972222225</v>
      </c>
      <c r="T3386">
        <f t="shared" si="163"/>
        <v>2015</v>
      </c>
    </row>
    <row r="3387" spans="1:20" ht="43.5" x14ac:dyDescent="0.35">
      <c r="A3387">
        <v>3075</v>
      </c>
      <c r="B3387" s="3" t="s">
        <v>3075</v>
      </c>
      <c r="C3387" s="3" t="s">
        <v>7185</v>
      </c>
      <c r="D3387" s="6">
        <v>15000</v>
      </c>
      <c r="E3387" s="8">
        <v>1296</v>
      </c>
      <c r="F3387" t="s">
        <v>8220</v>
      </c>
      <c r="G3387" t="s">
        <v>8223</v>
      </c>
      <c r="H3387" t="s">
        <v>8245</v>
      </c>
      <c r="I3387" s="11">
        <v>1471573640</v>
      </c>
      <c r="J3387">
        <v>1467253640</v>
      </c>
      <c r="K3387" t="b">
        <v>0</v>
      </c>
      <c r="L3387">
        <v>20</v>
      </c>
      <c r="M3387" t="b">
        <v>0</v>
      </c>
      <c r="N3387">
        <f>ROUND(E3387/D3387*100,0)</f>
        <v>9</v>
      </c>
      <c r="O3387">
        <f>IFERROR(ROUND(E3387/L3387,2),0)</f>
        <v>64.8</v>
      </c>
      <c r="P3387" s="12" t="s">
        <v>8266</v>
      </c>
      <c r="Q3387" t="s">
        <v>8267</v>
      </c>
      <c r="R3387" s="9">
        <f t="shared" si="161"/>
        <v>42551.102314814809</v>
      </c>
      <c r="S3387" s="9">
        <f t="shared" si="162"/>
        <v>42601.102314814809</v>
      </c>
      <c r="T3387">
        <f t="shared" si="163"/>
        <v>2016</v>
      </c>
    </row>
    <row r="3388" spans="1:20" ht="43.5" x14ac:dyDescent="0.3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 s="11">
        <v>1375151566</v>
      </c>
      <c r="J3388">
        <v>1373337166</v>
      </c>
      <c r="K3388" t="b">
        <v>0</v>
      </c>
      <c r="L3388">
        <v>4</v>
      </c>
      <c r="M3388" t="b">
        <v>1</v>
      </c>
      <c r="N3388">
        <f>ROUND(E3388/D3388*100,0)</f>
        <v>116</v>
      </c>
      <c r="O3388">
        <f>IFERROR(ROUND(E3388/L3388,2),0)</f>
        <v>7.25</v>
      </c>
      <c r="P3388" s="12" t="s">
        <v>8293</v>
      </c>
      <c r="Q3388" t="s">
        <v>8306</v>
      </c>
      <c r="R3388" s="9">
        <f t="shared" si="161"/>
        <v>41464.106087962966</v>
      </c>
      <c r="S3388" s="9">
        <f t="shared" si="162"/>
        <v>41485.106087962966</v>
      </c>
      <c r="T3388">
        <f t="shared" si="163"/>
        <v>2013</v>
      </c>
    </row>
    <row r="3389" spans="1:20" ht="29" x14ac:dyDescent="0.35">
      <c r="A3389">
        <v>1089</v>
      </c>
      <c r="B3389" s="3" t="s">
        <v>1090</v>
      </c>
      <c r="C3389" s="3" t="s">
        <v>5199</v>
      </c>
      <c r="D3389" s="6">
        <v>15000</v>
      </c>
      <c r="E3389" s="8">
        <v>1174</v>
      </c>
      <c r="F3389" t="s">
        <v>8220</v>
      </c>
      <c r="G3389" t="s">
        <v>8229</v>
      </c>
      <c r="H3389" t="s">
        <v>8248</v>
      </c>
      <c r="I3389" s="11">
        <v>1435293175</v>
      </c>
      <c r="J3389">
        <v>1432701175</v>
      </c>
      <c r="K3389" t="b">
        <v>0</v>
      </c>
      <c r="L3389">
        <v>49</v>
      </c>
      <c r="M3389" t="b">
        <v>0</v>
      </c>
      <c r="N3389">
        <f>ROUND(E3389/D3389*100,0)</f>
        <v>8</v>
      </c>
      <c r="O3389">
        <f>IFERROR(ROUND(E3389/L3389,2),0)</f>
        <v>23.96</v>
      </c>
      <c r="P3389" s="12" t="s">
        <v>8285</v>
      </c>
      <c r="Q3389" t="s">
        <v>8300</v>
      </c>
      <c r="R3389" s="9">
        <f t="shared" si="161"/>
        <v>42151.189525462964</v>
      </c>
      <c r="S3389" s="9">
        <f t="shared" si="162"/>
        <v>42181.189525462964</v>
      </c>
      <c r="T3389">
        <f t="shared" si="163"/>
        <v>2015</v>
      </c>
    </row>
    <row r="3390" spans="1:20" ht="43.5" x14ac:dyDescent="0.35">
      <c r="A3390">
        <v>1174</v>
      </c>
      <c r="B3390" s="3" t="s">
        <v>1175</v>
      </c>
      <c r="C3390" s="3" t="s">
        <v>5284</v>
      </c>
      <c r="D3390" s="6">
        <v>15000</v>
      </c>
      <c r="E3390" s="8">
        <v>886</v>
      </c>
      <c r="F3390" t="s">
        <v>8220</v>
      </c>
      <c r="G3390" t="s">
        <v>8223</v>
      </c>
      <c r="H3390" t="s">
        <v>8245</v>
      </c>
      <c r="I3390" s="11">
        <v>1462738327</v>
      </c>
      <c r="J3390">
        <v>1460146327</v>
      </c>
      <c r="K3390" t="b">
        <v>0</v>
      </c>
      <c r="L3390">
        <v>19</v>
      </c>
      <c r="M3390" t="b">
        <v>0</v>
      </c>
      <c r="N3390">
        <f>ROUND(E3390/D3390*100,0)</f>
        <v>6</v>
      </c>
      <c r="O3390">
        <f>IFERROR(ROUND(E3390/L3390,2),0)</f>
        <v>46.63</v>
      </c>
      <c r="P3390" s="12" t="s">
        <v>8288</v>
      </c>
      <c r="Q3390" t="s">
        <v>8310</v>
      </c>
      <c r="R3390" s="9">
        <f t="shared" si="161"/>
        <v>42468.84174768519</v>
      </c>
      <c r="S3390" s="9">
        <f t="shared" si="162"/>
        <v>42498.84174768519</v>
      </c>
      <c r="T3390">
        <f t="shared" si="163"/>
        <v>2016</v>
      </c>
    </row>
    <row r="3391" spans="1:20" ht="43.5" x14ac:dyDescent="0.35">
      <c r="A3391">
        <v>703</v>
      </c>
      <c r="B3391" s="3" t="s">
        <v>704</v>
      </c>
      <c r="C3391" s="3" t="s">
        <v>4813</v>
      </c>
      <c r="D3391" s="6">
        <v>15000</v>
      </c>
      <c r="E3391" s="8">
        <v>837</v>
      </c>
      <c r="F3391" t="s">
        <v>8220</v>
      </c>
      <c r="G3391" t="s">
        <v>8223</v>
      </c>
      <c r="H3391" t="s">
        <v>8245</v>
      </c>
      <c r="I3391" s="11">
        <v>1485905520</v>
      </c>
      <c r="J3391">
        <v>1481150949</v>
      </c>
      <c r="K3391" t="b">
        <v>0</v>
      </c>
      <c r="L3391">
        <v>7</v>
      </c>
      <c r="M3391" t="b">
        <v>0</v>
      </c>
      <c r="N3391">
        <f>ROUND(E3391/D3391*100,0)</f>
        <v>6</v>
      </c>
      <c r="O3391">
        <f>IFERROR(ROUND(E3391/L3391,2),0)</f>
        <v>119.57</v>
      </c>
      <c r="P3391" s="12" t="s">
        <v>8277</v>
      </c>
      <c r="Q3391" t="s">
        <v>8279</v>
      </c>
      <c r="R3391" s="9">
        <f t="shared" si="161"/>
        <v>42711.950798611113</v>
      </c>
      <c r="S3391" s="9">
        <f t="shared" si="162"/>
        <v>42766.98055555555</v>
      </c>
      <c r="T3391">
        <f t="shared" si="163"/>
        <v>2016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>ROUND(E3392/D3392*100,0)</f>
        <v>1</v>
      </c>
      <c r="O3392">
        <f>IFERROR(ROUND(E3392/L3392,2),0)</f>
        <v>28</v>
      </c>
      <c r="P3392" s="12" t="s">
        <v>8277</v>
      </c>
      <c r="Q3392" t="s">
        <v>8279</v>
      </c>
      <c r="R3392" s="9">
        <f t="shared" si="161"/>
        <v>42082.702800925923</v>
      </c>
      <c r="S3392" s="9">
        <f t="shared" si="162"/>
        <v>42112.702800925923</v>
      </c>
      <c r="T3392">
        <f t="shared" si="163"/>
        <v>2015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>ROUND(E3393/D3393*100,0)</f>
        <v>1</v>
      </c>
      <c r="O3393">
        <f>IFERROR(ROUND(E3393/L3393,2),0)</f>
        <v>14</v>
      </c>
      <c r="P3393" s="12" t="s">
        <v>8280</v>
      </c>
      <c r="Q3393" t="s">
        <v>8314</v>
      </c>
      <c r="R3393" s="9">
        <f t="shared" si="161"/>
        <v>41481.996423611112</v>
      </c>
      <c r="S3393" s="9">
        <f t="shared" si="162"/>
        <v>41514.996423611112</v>
      </c>
      <c r="T3393">
        <f t="shared" si="163"/>
        <v>2013</v>
      </c>
    </row>
    <row r="3394" spans="1:20" ht="43.5" x14ac:dyDescent="0.35">
      <c r="A3394">
        <v>668</v>
      </c>
      <c r="B3394" s="3" t="s">
        <v>669</v>
      </c>
      <c r="C3394" s="3" t="s">
        <v>4778</v>
      </c>
      <c r="D3394" s="6">
        <v>15000</v>
      </c>
      <c r="E3394" s="8">
        <v>684</v>
      </c>
      <c r="F3394" t="s">
        <v>8220</v>
      </c>
      <c r="G3394" t="s">
        <v>8223</v>
      </c>
      <c r="H3394" t="s">
        <v>8245</v>
      </c>
      <c r="I3394" s="11">
        <v>1431374222</v>
      </c>
      <c r="J3394">
        <v>1427486222</v>
      </c>
      <c r="K3394" t="b">
        <v>0</v>
      </c>
      <c r="L3394">
        <v>25</v>
      </c>
      <c r="M3394" t="b">
        <v>0</v>
      </c>
      <c r="N3394">
        <f>ROUND(E3394/D3394*100,0)</f>
        <v>5</v>
      </c>
      <c r="O3394">
        <f>IFERROR(ROUND(E3394/L3394,2),0)</f>
        <v>27.36</v>
      </c>
      <c r="P3394" s="12" t="s">
        <v>8277</v>
      </c>
      <c r="Q3394" t="s">
        <v>8279</v>
      </c>
      <c r="R3394" s="9">
        <f t="shared" si="161"/>
        <v>42090.831273148149</v>
      </c>
      <c r="S3394" s="9">
        <f t="shared" si="162"/>
        <v>42135.831273148149</v>
      </c>
      <c r="T3394">
        <f t="shared" si="163"/>
        <v>2015</v>
      </c>
    </row>
    <row r="3395" spans="1:20" ht="58" x14ac:dyDescent="0.35">
      <c r="A3395">
        <v>3894</v>
      </c>
      <c r="B3395" s="3" t="s">
        <v>3891</v>
      </c>
      <c r="C3395" s="3" t="s">
        <v>8002</v>
      </c>
      <c r="D3395" s="6">
        <v>15000</v>
      </c>
      <c r="E3395" s="8">
        <v>520</v>
      </c>
      <c r="F3395" t="s">
        <v>8220</v>
      </c>
      <c r="G3395" t="s">
        <v>8223</v>
      </c>
      <c r="H3395" t="s">
        <v>8245</v>
      </c>
      <c r="I3395" s="11">
        <v>1481000340</v>
      </c>
      <c r="J3395">
        <v>1478386812</v>
      </c>
      <c r="K3395" t="b">
        <v>0</v>
      </c>
      <c r="L3395">
        <v>11</v>
      </c>
      <c r="M3395" t="b">
        <v>0</v>
      </c>
      <c r="N3395">
        <f>ROUND(E3395/D3395*100,0)</f>
        <v>3</v>
      </c>
      <c r="O3395">
        <f>IFERROR(ROUND(E3395/L3395,2),0)</f>
        <v>47.27</v>
      </c>
      <c r="P3395" s="12" t="s">
        <v>8266</v>
      </c>
      <c r="Q3395" t="s">
        <v>8268</v>
      </c>
      <c r="R3395" s="9">
        <f t="shared" ref="R3395:R3458" si="164">(((J3395/60)/60)/24)+DATE(1970,1,1)</f>
        <v>42679.958472222221</v>
      </c>
      <c r="S3395" s="9">
        <f t="shared" ref="S3395:S3458" si="165">(((I3395/60)/60)/24)+DATE(1970,1,1)</f>
        <v>42710.207638888889</v>
      </c>
      <c r="T3395">
        <f t="shared" si="163"/>
        <v>2016</v>
      </c>
    </row>
    <row r="3396" spans="1:20" ht="43.5" x14ac:dyDescent="0.35">
      <c r="A3396">
        <v>2414</v>
      </c>
      <c r="B3396" s="3" t="s">
        <v>2415</v>
      </c>
      <c r="C3396" s="3" t="s">
        <v>6524</v>
      </c>
      <c r="D3396" s="6">
        <v>15000</v>
      </c>
      <c r="E3396" s="8">
        <v>460</v>
      </c>
      <c r="F3396" t="s">
        <v>8220</v>
      </c>
      <c r="G3396" t="s">
        <v>8223</v>
      </c>
      <c r="H3396" t="s">
        <v>8245</v>
      </c>
      <c r="I3396" s="11">
        <v>1440215940</v>
      </c>
      <c r="J3396">
        <v>1436805660</v>
      </c>
      <c r="K3396" t="b">
        <v>0</v>
      </c>
      <c r="L3396">
        <v>13</v>
      </c>
      <c r="M3396" t="b">
        <v>0</v>
      </c>
      <c r="N3396">
        <f>ROUND(E3396/D3396*100,0)</f>
        <v>3</v>
      </c>
      <c r="O3396">
        <f>IFERROR(ROUND(E3396/L3396,2),0)</f>
        <v>35.380000000000003</v>
      </c>
      <c r="P3396" s="12" t="s">
        <v>8288</v>
      </c>
      <c r="Q3396" t="s">
        <v>8310</v>
      </c>
      <c r="R3396" s="9">
        <f t="shared" si="164"/>
        <v>42198.695138888885</v>
      </c>
      <c r="S3396" s="9">
        <f t="shared" si="165"/>
        <v>42238.165972222225</v>
      </c>
      <c r="T3396">
        <f t="shared" si="163"/>
        <v>2015</v>
      </c>
    </row>
    <row r="3397" spans="1:20" ht="43.5" x14ac:dyDescent="0.35">
      <c r="A3397">
        <v>3059</v>
      </c>
      <c r="B3397" s="3" t="s">
        <v>3059</v>
      </c>
      <c r="C3397" s="3" t="s">
        <v>7169</v>
      </c>
      <c r="D3397" s="6">
        <v>15000</v>
      </c>
      <c r="E3397" s="8">
        <v>451</v>
      </c>
      <c r="F3397" t="s">
        <v>8220</v>
      </c>
      <c r="G3397" t="s">
        <v>8223</v>
      </c>
      <c r="H3397" t="s">
        <v>8245</v>
      </c>
      <c r="I3397" s="11">
        <v>1407536846</v>
      </c>
      <c r="J3397">
        <v>1404944846</v>
      </c>
      <c r="K3397" t="b">
        <v>0</v>
      </c>
      <c r="L3397">
        <v>11</v>
      </c>
      <c r="M3397" t="b">
        <v>0</v>
      </c>
      <c r="N3397">
        <f>ROUND(E3397/D3397*100,0)</f>
        <v>3</v>
      </c>
      <c r="O3397">
        <f>IFERROR(ROUND(E3397/L3397,2),0)</f>
        <v>41</v>
      </c>
      <c r="P3397" s="12" t="s">
        <v>8266</v>
      </c>
      <c r="Q3397" t="s">
        <v>8267</v>
      </c>
      <c r="R3397" s="9">
        <f t="shared" si="164"/>
        <v>41829.935717592591</v>
      </c>
      <c r="S3397" s="9">
        <f t="shared" si="165"/>
        <v>41859.935717592591</v>
      </c>
      <c r="T3397">
        <f t="shared" si="163"/>
        <v>2014</v>
      </c>
    </row>
    <row r="3398" spans="1:20" ht="58" x14ac:dyDescent="0.35">
      <c r="A3398">
        <v>700</v>
      </c>
      <c r="B3398" s="3" t="s">
        <v>701</v>
      </c>
      <c r="C3398" s="3" t="s">
        <v>4810</v>
      </c>
      <c r="D3398" s="6">
        <v>15000</v>
      </c>
      <c r="E3398" s="8">
        <v>403</v>
      </c>
      <c r="F3398" t="s">
        <v>8220</v>
      </c>
      <c r="G3398" t="s">
        <v>8226</v>
      </c>
      <c r="H3398" t="s">
        <v>8248</v>
      </c>
      <c r="I3398" s="11">
        <v>1484065881</v>
      </c>
      <c r="J3398">
        <v>1481473881</v>
      </c>
      <c r="K3398" t="b">
        <v>0</v>
      </c>
      <c r="L3398">
        <v>31</v>
      </c>
      <c r="M3398" t="b">
        <v>0</v>
      </c>
      <c r="N3398">
        <f>ROUND(E3398/D3398*100,0)</f>
        <v>3</v>
      </c>
      <c r="O3398">
        <f>IFERROR(ROUND(E3398/L3398,2),0)</f>
        <v>13</v>
      </c>
      <c r="P3398" s="12" t="s">
        <v>8277</v>
      </c>
      <c r="Q3398" t="s">
        <v>8279</v>
      </c>
      <c r="R3398" s="9">
        <f t="shared" si="164"/>
        <v>42715.688437500001</v>
      </c>
      <c r="S3398" s="9">
        <f t="shared" si="165"/>
        <v>42745.688437500001</v>
      </c>
      <c r="T3398">
        <f t="shared" si="163"/>
        <v>2016</v>
      </c>
    </row>
    <row r="3399" spans="1:20" ht="58" x14ac:dyDescent="0.35">
      <c r="A3399">
        <v>779</v>
      </c>
      <c r="B3399" s="3" t="s">
        <v>780</v>
      </c>
      <c r="C3399" s="3" t="s">
        <v>4889</v>
      </c>
      <c r="D3399" s="6">
        <v>15000</v>
      </c>
      <c r="E3399" s="8">
        <v>400</v>
      </c>
      <c r="F3399" t="s">
        <v>8220</v>
      </c>
      <c r="G3399" t="s">
        <v>8223</v>
      </c>
      <c r="H3399" t="s">
        <v>8245</v>
      </c>
      <c r="I3399" s="11">
        <v>1287115200</v>
      </c>
      <c r="J3399">
        <v>1284567905</v>
      </c>
      <c r="K3399" t="b">
        <v>0</v>
      </c>
      <c r="L3399">
        <v>6</v>
      </c>
      <c r="M3399" t="b">
        <v>0</v>
      </c>
      <c r="N3399">
        <f>ROUND(E3399/D3399*100,0)</f>
        <v>3</v>
      </c>
      <c r="O3399">
        <f>IFERROR(ROUND(E3399/L3399,2),0)</f>
        <v>66.67</v>
      </c>
      <c r="P3399" s="12" t="s">
        <v>8280</v>
      </c>
      <c r="Q3399" t="s">
        <v>8317</v>
      </c>
      <c r="R3399" s="9">
        <f t="shared" si="164"/>
        <v>40436.68408564815</v>
      </c>
      <c r="S3399" s="9">
        <f t="shared" si="165"/>
        <v>40466.166666666664</v>
      </c>
      <c r="T3399">
        <f t="shared" si="163"/>
        <v>2010</v>
      </c>
    </row>
    <row r="3400" spans="1:20" ht="43.5" x14ac:dyDescent="0.35">
      <c r="A3400">
        <v>1488</v>
      </c>
      <c r="B3400" s="3" t="s">
        <v>1489</v>
      </c>
      <c r="C3400" s="3" t="s">
        <v>5598</v>
      </c>
      <c r="D3400" s="6">
        <v>15000</v>
      </c>
      <c r="E3400" s="8">
        <v>360</v>
      </c>
      <c r="F3400" t="s">
        <v>8220</v>
      </c>
      <c r="G3400" t="s">
        <v>8225</v>
      </c>
      <c r="H3400" t="s">
        <v>8247</v>
      </c>
      <c r="I3400" s="11">
        <v>1388928660</v>
      </c>
      <c r="J3400">
        <v>1386336660</v>
      </c>
      <c r="K3400" t="b">
        <v>0</v>
      </c>
      <c r="L3400">
        <v>6</v>
      </c>
      <c r="M3400" t="b">
        <v>0</v>
      </c>
      <c r="N3400">
        <f>ROUND(E3400/D3400*100,0)</f>
        <v>2</v>
      </c>
      <c r="O3400">
        <f>IFERROR(ROUND(E3400/L3400,2),0)</f>
        <v>60</v>
      </c>
      <c r="P3400" s="12" t="s">
        <v>8280</v>
      </c>
      <c r="Q3400" t="s">
        <v>8317</v>
      </c>
      <c r="R3400" s="9">
        <f t="shared" si="164"/>
        <v>41614.563194444447</v>
      </c>
      <c r="S3400" s="9">
        <f t="shared" si="165"/>
        <v>41644.563194444447</v>
      </c>
      <c r="T3400">
        <f t="shared" si="163"/>
        <v>2013</v>
      </c>
    </row>
    <row r="3401" spans="1:20" ht="43.5" x14ac:dyDescent="0.35">
      <c r="A3401">
        <v>923</v>
      </c>
      <c r="B3401" s="3" t="s">
        <v>924</v>
      </c>
      <c r="C3401" s="3" t="s">
        <v>5033</v>
      </c>
      <c r="D3401" s="6">
        <v>15000</v>
      </c>
      <c r="E3401" s="8">
        <v>330</v>
      </c>
      <c r="F3401" t="s">
        <v>8220</v>
      </c>
      <c r="G3401" t="s">
        <v>8223</v>
      </c>
      <c r="H3401" t="s">
        <v>8245</v>
      </c>
      <c r="I3401" s="11">
        <v>1416614523</v>
      </c>
      <c r="J3401">
        <v>1414018923</v>
      </c>
      <c r="K3401" t="b">
        <v>0</v>
      </c>
      <c r="L3401">
        <v>6</v>
      </c>
      <c r="M3401" t="b">
        <v>0</v>
      </c>
      <c r="N3401">
        <f>ROUND(E3401/D3401*100,0)</f>
        <v>2</v>
      </c>
      <c r="O3401">
        <f>IFERROR(ROUND(E3401/L3401,2),0)</f>
        <v>55</v>
      </c>
      <c r="P3401" s="12" t="s">
        <v>8293</v>
      </c>
      <c r="Q3401" t="s">
        <v>8315</v>
      </c>
      <c r="R3401" s="9">
        <f t="shared" si="164"/>
        <v>41934.959756944445</v>
      </c>
      <c r="S3401" s="9">
        <f t="shared" si="165"/>
        <v>41965.001423611116</v>
      </c>
      <c r="T3401">
        <f t="shared" si="163"/>
        <v>2014</v>
      </c>
    </row>
    <row r="3402" spans="1:20" ht="58" x14ac:dyDescent="0.35">
      <c r="A3402">
        <v>421</v>
      </c>
      <c r="B3402" s="3" t="s">
        <v>422</v>
      </c>
      <c r="C3402" s="3" t="s">
        <v>4531</v>
      </c>
      <c r="D3402" s="6">
        <v>15000</v>
      </c>
      <c r="E3402" s="8">
        <v>301</v>
      </c>
      <c r="F3402" t="s">
        <v>8220</v>
      </c>
      <c r="G3402" t="s">
        <v>8223</v>
      </c>
      <c r="H3402" t="s">
        <v>8245</v>
      </c>
      <c r="I3402" s="11">
        <v>1440157656</v>
      </c>
      <c r="J3402">
        <v>1434973656</v>
      </c>
      <c r="K3402" t="b">
        <v>0</v>
      </c>
      <c r="L3402">
        <v>6</v>
      </c>
      <c r="M3402" t="b">
        <v>0</v>
      </c>
      <c r="N3402">
        <f>ROUND(E3402/D3402*100,0)</f>
        <v>2</v>
      </c>
      <c r="O3402">
        <f>IFERROR(ROUND(E3402/L3402,2),0)</f>
        <v>50.17</v>
      </c>
      <c r="P3402" s="12" t="s">
        <v>8290</v>
      </c>
      <c r="Q3402" t="s">
        <v>8304</v>
      </c>
      <c r="R3402" s="9">
        <f t="shared" si="164"/>
        <v>42177.491388888884</v>
      </c>
      <c r="S3402" s="9">
        <f t="shared" si="165"/>
        <v>42237.491388888884</v>
      </c>
      <c r="T3402">
        <f t="shared" si="163"/>
        <v>2015</v>
      </c>
    </row>
    <row r="3403" spans="1:20" ht="43.5" x14ac:dyDescent="0.35">
      <c r="A3403">
        <v>946</v>
      </c>
      <c r="B3403" s="3" t="s">
        <v>947</v>
      </c>
      <c r="C3403" s="3" t="s">
        <v>5056</v>
      </c>
      <c r="D3403" s="6">
        <v>15000</v>
      </c>
      <c r="E3403" s="8">
        <v>286</v>
      </c>
      <c r="F3403" t="s">
        <v>8220</v>
      </c>
      <c r="G3403" t="s">
        <v>8223</v>
      </c>
      <c r="H3403" t="s">
        <v>8245</v>
      </c>
      <c r="I3403" s="11">
        <v>1473444048</v>
      </c>
      <c r="J3403">
        <v>1470852048</v>
      </c>
      <c r="K3403" t="b">
        <v>0</v>
      </c>
      <c r="L3403">
        <v>5</v>
      </c>
      <c r="M3403" t="b">
        <v>0</v>
      </c>
      <c r="N3403">
        <f>ROUND(E3403/D3403*100,0)</f>
        <v>2</v>
      </c>
      <c r="O3403">
        <f>IFERROR(ROUND(E3403/L3403,2),0)</f>
        <v>57.2</v>
      </c>
      <c r="P3403" s="12" t="s">
        <v>8277</v>
      </c>
      <c r="Q3403" t="s">
        <v>8279</v>
      </c>
      <c r="R3403" s="9">
        <f t="shared" si="164"/>
        <v>42592.750555555554</v>
      </c>
      <c r="S3403" s="9">
        <f t="shared" si="165"/>
        <v>42622.750555555554</v>
      </c>
      <c r="T3403">
        <f t="shared" si="163"/>
        <v>2016</v>
      </c>
    </row>
    <row r="3404" spans="1:20" ht="43.5" x14ac:dyDescent="0.35">
      <c r="A3404">
        <v>1103</v>
      </c>
      <c r="B3404" s="3" t="s">
        <v>1104</v>
      </c>
      <c r="C3404" s="3" t="s">
        <v>5213</v>
      </c>
      <c r="D3404" s="6">
        <v>15000</v>
      </c>
      <c r="E3404" s="8">
        <v>243</v>
      </c>
      <c r="F3404" t="s">
        <v>8220</v>
      </c>
      <c r="G3404" t="s">
        <v>8223</v>
      </c>
      <c r="H3404" t="s">
        <v>8245</v>
      </c>
      <c r="I3404" s="11">
        <v>1466227190</v>
      </c>
      <c r="J3404">
        <v>1461043190</v>
      </c>
      <c r="K3404" t="b">
        <v>0</v>
      </c>
      <c r="L3404">
        <v>15</v>
      </c>
      <c r="M3404" t="b">
        <v>0</v>
      </c>
      <c r="N3404">
        <f>ROUND(E3404/D3404*100,0)</f>
        <v>2</v>
      </c>
      <c r="O3404">
        <f>IFERROR(ROUND(E3404/L3404,2),0)</f>
        <v>16.2</v>
      </c>
      <c r="P3404" s="12" t="s">
        <v>8285</v>
      </c>
      <c r="Q3404" t="s">
        <v>8300</v>
      </c>
      <c r="R3404" s="9">
        <f t="shared" si="164"/>
        <v>42479.22210648148</v>
      </c>
      <c r="S3404" s="9">
        <f t="shared" si="165"/>
        <v>42539.22210648148</v>
      </c>
      <c r="T3404">
        <f t="shared" si="163"/>
        <v>2016</v>
      </c>
    </row>
    <row r="3405" spans="1:20" ht="43.5" x14ac:dyDescent="0.35">
      <c r="A3405">
        <v>517</v>
      </c>
      <c r="B3405" s="3" t="s">
        <v>518</v>
      </c>
      <c r="C3405" s="3" t="s">
        <v>4627</v>
      </c>
      <c r="D3405" s="6">
        <v>15000</v>
      </c>
      <c r="E3405" s="8">
        <v>205</v>
      </c>
      <c r="F3405" t="s">
        <v>8220</v>
      </c>
      <c r="G3405" t="s">
        <v>8223</v>
      </c>
      <c r="H3405" t="s">
        <v>8245</v>
      </c>
      <c r="I3405" s="11">
        <v>1486046761</v>
      </c>
      <c r="J3405">
        <v>1483454761</v>
      </c>
      <c r="K3405" t="b">
        <v>0</v>
      </c>
      <c r="L3405">
        <v>3</v>
      </c>
      <c r="M3405" t="b">
        <v>0</v>
      </c>
      <c r="N3405">
        <f>ROUND(E3405/D3405*100,0)</f>
        <v>1</v>
      </c>
      <c r="O3405">
        <f>IFERROR(ROUND(E3405/L3405,2),0)</f>
        <v>68.33</v>
      </c>
      <c r="P3405" s="12" t="s">
        <v>8290</v>
      </c>
      <c r="Q3405" t="s">
        <v>8304</v>
      </c>
      <c r="R3405" s="9">
        <f t="shared" si="164"/>
        <v>42738.615289351852</v>
      </c>
      <c r="S3405" s="9">
        <f t="shared" si="165"/>
        <v>42768.615289351852</v>
      </c>
      <c r="T3405">
        <f t="shared" si="163"/>
        <v>2017</v>
      </c>
    </row>
    <row r="3406" spans="1:20" ht="43.5" x14ac:dyDescent="0.3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 s="11">
        <v>1422902601</v>
      </c>
      <c r="J3406">
        <v>1417718601</v>
      </c>
      <c r="K3406" t="b">
        <v>0</v>
      </c>
      <c r="L3406">
        <v>4</v>
      </c>
      <c r="M3406" t="b">
        <v>0</v>
      </c>
      <c r="N3406">
        <f>ROUND(E3406/D3406*100,0)</f>
        <v>0</v>
      </c>
      <c r="O3406">
        <f>IFERROR(ROUND(E3406/L3406,2),0)</f>
        <v>6.5</v>
      </c>
      <c r="P3406" s="12" t="s">
        <v>8266</v>
      </c>
      <c r="Q3406" t="s">
        <v>8267</v>
      </c>
      <c r="R3406" s="9">
        <f t="shared" si="164"/>
        <v>41977.780104166668</v>
      </c>
      <c r="S3406" s="9">
        <f t="shared" si="165"/>
        <v>42037.780104166668</v>
      </c>
      <c r="T3406">
        <f t="shared" si="163"/>
        <v>2014</v>
      </c>
    </row>
    <row r="3407" spans="1:20" ht="43.5" x14ac:dyDescent="0.35">
      <c r="A3407">
        <v>719</v>
      </c>
      <c r="B3407" s="3" t="s">
        <v>720</v>
      </c>
      <c r="C3407" s="3" t="s">
        <v>4829</v>
      </c>
      <c r="D3407" s="6">
        <v>15000</v>
      </c>
      <c r="E3407" s="8">
        <v>194</v>
      </c>
      <c r="F3407" t="s">
        <v>8220</v>
      </c>
      <c r="G3407" t="s">
        <v>8223</v>
      </c>
      <c r="H3407" t="s">
        <v>8245</v>
      </c>
      <c r="I3407" s="11">
        <v>1456189076</v>
      </c>
      <c r="J3407">
        <v>1454979476</v>
      </c>
      <c r="K3407" t="b">
        <v>0</v>
      </c>
      <c r="L3407">
        <v>10</v>
      </c>
      <c r="M3407" t="b">
        <v>0</v>
      </c>
      <c r="N3407">
        <f>ROUND(E3407/D3407*100,0)</f>
        <v>1</v>
      </c>
      <c r="O3407">
        <f>IFERROR(ROUND(E3407/L3407,2),0)</f>
        <v>19.399999999999999</v>
      </c>
      <c r="P3407" s="12" t="s">
        <v>8277</v>
      </c>
      <c r="Q3407" t="s">
        <v>8279</v>
      </c>
      <c r="R3407" s="9">
        <f t="shared" si="164"/>
        <v>42409.040231481486</v>
      </c>
      <c r="S3407" s="9">
        <f t="shared" si="165"/>
        <v>42423.040231481486</v>
      </c>
      <c r="T3407">
        <f t="shared" si="163"/>
        <v>2016</v>
      </c>
    </row>
    <row r="3408" spans="1:20" ht="43.5" x14ac:dyDescent="0.35">
      <c r="A3408">
        <v>953</v>
      </c>
      <c r="B3408" s="3" t="s">
        <v>954</v>
      </c>
      <c r="C3408" s="3" t="s">
        <v>5063</v>
      </c>
      <c r="D3408" s="6">
        <v>15000</v>
      </c>
      <c r="E3408" s="8">
        <v>126</v>
      </c>
      <c r="F3408" t="s">
        <v>8220</v>
      </c>
      <c r="G3408" t="s">
        <v>8223</v>
      </c>
      <c r="H3408" t="s">
        <v>8245</v>
      </c>
      <c r="I3408" s="11">
        <v>1422158199</v>
      </c>
      <c r="J3408">
        <v>1419566199</v>
      </c>
      <c r="K3408" t="b">
        <v>0</v>
      </c>
      <c r="L3408">
        <v>5</v>
      </c>
      <c r="M3408" t="b">
        <v>0</v>
      </c>
      <c r="N3408">
        <f>ROUND(E3408/D3408*100,0)</f>
        <v>1</v>
      </c>
      <c r="O3408">
        <f>IFERROR(ROUND(E3408/L3408,2),0)</f>
        <v>25.2</v>
      </c>
      <c r="P3408" s="12" t="s">
        <v>8277</v>
      </c>
      <c r="Q3408" t="s">
        <v>8279</v>
      </c>
      <c r="R3408" s="9">
        <f t="shared" si="164"/>
        <v>41999.164340277777</v>
      </c>
      <c r="S3408" s="9">
        <f t="shared" si="165"/>
        <v>42029.164340277777</v>
      </c>
      <c r="T3408">
        <f t="shared" si="163"/>
        <v>2014</v>
      </c>
    </row>
    <row r="3409" spans="1:20" ht="43.5" x14ac:dyDescent="0.35">
      <c r="A3409">
        <v>4021</v>
      </c>
      <c r="B3409" s="3" t="s">
        <v>4017</v>
      </c>
      <c r="C3409" s="3" t="s">
        <v>8126</v>
      </c>
      <c r="D3409" s="6">
        <v>15000</v>
      </c>
      <c r="E3409" s="8">
        <v>125</v>
      </c>
      <c r="F3409" t="s">
        <v>8220</v>
      </c>
      <c r="G3409" t="s">
        <v>8223</v>
      </c>
      <c r="H3409" t="s">
        <v>8245</v>
      </c>
      <c r="I3409" s="11">
        <v>1414360358</v>
      </c>
      <c r="J3409">
        <v>1409176358</v>
      </c>
      <c r="K3409" t="b">
        <v>0</v>
      </c>
      <c r="L3409">
        <v>2</v>
      </c>
      <c r="M3409" t="b">
        <v>0</v>
      </c>
      <c r="N3409">
        <f>ROUND(E3409/D3409*100,0)</f>
        <v>1</v>
      </c>
      <c r="O3409">
        <f>IFERROR(ROUND(E3409/L3409,2),0)</f>
        <v>62.5</v>
      </c>
      <c r="P3409" s="12" t="s">
        <v>8266</v>
      </c>
      <c r="Q3409" t="s">
        <v>8268</v>
      </c>
      <c r="R3409" s="9">
        <f t="shared" si="164"/>
        <v>41878.911550925928</v>
      </c>
      <c r="S3409" s="9">
        <f t="shared" si="165"/>
        <v>41938.911550925928</v>
      </c>
      <c r="T3409">
        <f t="shared" si="163"/>
        <v>2014</v>
      </c>
    </row>
    <row r="3410" spans="1:20" ht="29" x14ac:dyDescent="0.3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 s="11">
        <v>1487550399</v>
      </c>
      <c r="J3410">
        <v>1484958399</v>
      </c>
      <c r="K3410" t="b">
        <v>0</v>
      </c>
      <c r="L3410">
        <v>1</v>
      </c>
      <c r="M3410" t="b">
        <v>0</v>
      </c>
      <c r="N3410">
        <f>ROUND(E3410/D3410*100,0)</f>
        <v>5</v>
      </c>
      <c r="O3410">
        <f>IFERROR(ROUND(E3410/L3410,2),0)</f>
        <v>25</v>
      </c>
      <c r="P3410" s="12" t="s">
        <v>8266</v>
      </c>
      <c r="Q3410" t="s">
        <v>8269</v>
      </c>
      <c r="R3410" s="9">
        <f t="shared" si="164"/>
        <v>42756.018506944441</v>
      </c>
      <c r="S3410" s="9">
        <f t="shared" si="165"/>
        <v>42786.018506944441</v>
      </c>
      <c r="T3410">
        <f t="shared" si="163"/>
        <v>2017</v>
      </c>
    </row>
    <row r="3411" spans="1:20" ht="29" x14ac:dyDescent="0.35">
      <c r="A3411">
        <v>1148</v>
      </c>
      <c r="B3411" s="3" t="s">
        <v>1149</v>
      </c>
      <c r="C3411" s="3" t="s">
        <v>5258</v>
      </c>
      <c r="D3411" s="6">
        <v>15000</v>
      </c>
      <c r="E3411" s="8">
        <v>73</v>
      </c>
      <c r="F3411" t="s">
        <v>8220</v>
      </c>
      <c r="G3411" t="s">
        <v>8223</v>
      </c>
      <c r="H3411" t="s">
        <v>8245</v>
      </c>
      <c r="I3411" s="11">
        <v>1480568781</v>
      </c>
      <c r="J3411">
        <v>1477973181</v>
      </c>
      <c r="K3411" t="b">
        <v>0</v>
      </c>
      <c r="L3411">
        <v>3</v>
      </c>
      <c r="M3411" t="b">
        <v>0</v>
      </c>
      <c r="N3411">
        <f>ROUND(E3411/D3411*100,0)</f>
        <v>0</v>
      </c>
      <c r="O3411">
        <f>IFERROR(ROUND(E3411/L3411,2),0)</f>
        <v>24.33</v>
      </c>
      <c r="P3411" s="12" t="s">
        <v>8288</v>
      </c>
      <c r="Q3411" t="s">
        <v>8310</v>
      </c>
      <c r="R3411" s="9">
        <f t="shared" si="164"/>
        <v>42675.171076388884</v>
      </c>
      <c r="S3411" s="9">
        <f t="shared" si="165"/>
        <v>42705.212743055556</v>
      </c>
      <c r="T3411">
        <f t="shared" si="163"/>
        <v>2016</v>
      </c>
    </row>
    <row r="3412" spans="1:20" ht="43.5" x14ac:dyDescent="0.35">
      <c r="A3412">
        <v>2695</v>
      </c>
      <c r="B3412" s="3" t="s">
        <v>2695</v>
      </c>
      <c r="C3412" s="3" t="s">
        <v>6805</v>
      </c>
      <c r="D3412" s="6">
        <v>15000</v>
      </c>
      <c r="E3412" s="8">
        <v>71</v>
      </c>
      <c r="F3412" t="s">
        <v>8220</v>
      </c>
      <c r="G3412" t="s">
        <v>8223</v>
      </c>
      <c r="H3412" t="s">
        <v>8245</v>
      </c>
      <c r="I3412" s="11">
        <v>1428981718</v>
      </c>
      <c r="J3412">
        <v>1423801318</v>
      </c>
      <c r="K3412" t="b">
        <v>0</v>
      </c>
      <c r="L3412">
        <v>3</v>
      </c>
      <c r="M3412" t="b">
        <v>0</v>
      </c>
      <c r="N3412">
        <f>ROUND(E3412/D3412*100,0)</f>
        <v>0</v>
      </c>
      <c r="O3412">
        <f>IFERROR(ROUND(E3412/L3412,2),0)</f>
        <v>23.67</v>
      </c>
      <c r="P3412" s="12" t="s">
        <v>8288</v>
      </c>
      <c r="Q3412" t="s">
        <v>8310</v>
      </c>
      <c r="R3412" s="9">
        <f t="shared" si="164"/>
        <v>42048.181921296295</v>
      </c>
      <c r="S3412" s="9">
        <f t="shared" si="165"/>
        <v>42108.14025462963</v>
      </c>
      <c r="T3412">
        <f t="shared" ref="T3412:T3475" si="166">YEAR(R3412)</f>
        <v>2015</v>
      </c>
    </row>
    <row r="3413" spans="1:20" ht="29" x14ac:dyDescent="0.35">
      <c r="A3413">
        <v>709</v>
      </c>
      <c r="B3413" s="3" t="s">
        <v>710</v>
      </c>
      <c r="C3413" s="3" t="s">
        <v>4819</v>
      </c>
      <c r="D3413" s="6">
        <v>15000</v>
      </c>
      <c r="E3413" s="8">
        <v>61</v>
      </c>
      <c r="F3413" t="s">
        <v>8220</v>
      </c>
      <c r="G3413" t="s">
        <v>8223</v>
      </c>
      <c r="H3413" t="s">
        <v>8245</v>
      </c>
      <c r="I3413" s="11">
        <v>1417741159</v>
      </c>
      <c r="J3413">
        <v>1415149159</v>
      </c>
      <c r="K3413" t="b">
        <v>0</v>
      </c>
      <c r="L3413">
        <v>2</v>
      </c>
      <c r="M3413" t="b">
        <v>0</v>
      </c>
      <c r="N3413">
        <f>ROUND(E3413/D3413*100,0)</f>
        <v>0</v>
      </c>
      <c r="O3413">
        <f>IFERROR(ROUND(E3413/L3413,2),0)</f>
        <v>30.5</v>
      </c>
      <c r="P3413" s="12" t="s">
        <v>8277</v>
      </c>
      <c r="Q3413" t="s">
        <v>8279</v>
      </c>
      <c r="R3413" s="9">
        <f t="shared" si="164"/>
        <v>41948.041192129633</v>
      </c>
      <c r="S3413" s="9">
        <f t="shared" si="165"/>
        <v>41978.041192129633</v>
      </c>
      <c r="T3413">
        <f t="shared" si="166"/>
        <v>2014</v>
      </c>
    </row>
    <row r="3414" spans="1:20" ht="43.5" x14ac:dyDescent="0.35">
      <c r="A3414">
        <v>230</v>
      </c>
      <c r="B3414" s="3" t="s">
        <v>232</v>
      </c>
      <c r="C3414" s="3" t="s">
        <v>4340</v>
      </c>
      <c r="D3414" s="6">
        <v>15000</v>
      </c>
      <c r="E3414" s="8">
        <v>60</v>
      </c>
      <c r="F3414" t="s">
        <v>8220</v>
      </c>
      <c r="G3414" t="s">
        <v>8223</v>
      </c>
      <c r="H3414" t="s">
        <v>8245</v>
      </c>
      <c r="I3414" s="11">
        <v>1433443151</v>
      </c>
      <c r="J3414">
        <v>1430851151</v>
      </c>
      <c r="K3414" t="b">
        <v>0</v>
      </c>
      <c r="L3414">
        <v>2</v>
      </c>
      <c r="M3414" t="b">
        <v>0</v>
      </c>
      <c r="N3414">
        <f>ROUND(E3414/D3414*100,0)</f>
        <v>0</v>
      </c>
      <c r="O3414">
        <f>IFERROR(ROUND(E3414/L3414,2),0)</f>
        <v>30</v>
      </c>
      <c r="P3414" s="12" t="s">
        <v>8290</v>
      </c>
      <c r="Q3414" t="s">
        <v>8292</v>
      </c>
      <c r="R3414" s="9">
        <f t="shared" si="164"/>
        <v>42129.777210648142</v>
      </c>
      <c r="S3414" s="9">
        <f t="shared" si="165"/>
        <v>42159.777210648142</v>
      </c>
      <c r="T3414">
        <f t="shared" si="166"/>
        <v>2015</v>
      </c>
    </row>
    <row r="3415" spans="1:20" ht="43.5" x14ac:dyDescent="0.35">
      <c r="A3415">
        <v>561</v>
      </c>
      <c r="B3415" s="3" t="s">
        <v>562</v>
      </c>
      <c r="C3415" s="3" t="s">
        <v>4671</v>
      </c>
      <c r="D3415" s="6">
        <v>15000</v>
      </c>
      <c r="E3415" s="8">
        <v>55</v>
      </c>
      <c r="F3415" t="s">
        <v>8220</v>
      </c>
      <c r="G3415" t="s">
        <v>8223</v>
      </c>
      <c r="H3415" t="s">
        <v>8245</v>
      </c>
      <c r="I3415" s="11">
        <v>1445874513</v>
      </c>
      <c r="J3415">
        <v>1442850513</v>
      </c>
      <c r="K3415" t="b">
        <v>0</v>
      </c>
      <c r="L3415">
        <v>2</v>
      </c>
      <c r="M3415" t="b">
        <v>0</v>
      </c>
      <c r="N3415">
        <f>ROUND(E3415/D3415*100,0)</f>
        <v>0</v>
      </c>
      <c r="O3415">
        <f>IFERROR(ROUND(E3415/L3415,2),0)</f>
        <v>27.5</v>
      </c>
      <c r="P3415" s="12" t="s">
        <v>8277</v>
      </c>
      <c r="Q3415" t="s">
        <v>8307</v>
      </c>
      <c r="R3415" s="9">
        <f t="shared" si="164"/>
        <v>42268.658715277779</v>
      </c>
      <c r="S3415" s="9">
        <f t="shared" si="165"/>
        <v>42303.658715277779</v>
      </c>
      <c r="T3415">
        <f t="shared" si="166"/>
        <v>2015</v>
      </c>
    </row>
    <row r="3416" spans="1:20" ht="58" x14ac:dyDescent="0.3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 s="11">
        <v>1334592000</v>
      </c>
      <c r="J3416">
        <v>1331982127</v>
      </c>
      <c r="K3416" t="b">
        <v>0</v>
      </c>
      <c r="L3416">
        <v>1</v>
      </c>
      <c r="M3416" t="b">
        <v>0</v>
      </c>
      <c r="N3416">
        <f>ROUND(E3416/D3416*100,0)</f>
        <v>1</v>
      </c>
      <c r="O3416">
        <f>IFERROR(ROUND(E3416/L3416,2),0)</f>
        <v>25</v>
      </c>
      <c r="P3416" s="12" t="s">
        <v>8293</v>
      </c>
      <c r="Q3416" t="s">
        <v>8319</v>
      </c>
      <c r="R3416" s="9">
        <f t="shared" si="164"/>
        <v>40985.459803240738</v>
      </c>
      <c r="S3416" s="9">
        <f t="shared" si="165"/>
        <v>41015.666666666664</v>
      </c>
      <c r="T3416">
        <f t="shared" si="166"/>
        <v>2012</v>
      </c>
    </row>
    <row r="3417" spans="1:20" ht="29" x14ac:dyDescent="0.3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 s="11">
        <v>1457445069</v>
      </c>
      <c r="J3417">
        <v>1452261069</v>
      </c>
      <c r="K3417" t="b">
        <v>0</v>
      </c>
      <c r="L3417">
        <v>1</v>
      </c>
      <c r="M3417" t="b">
        <v>0</v>
      </c>
      <c r="N3417">
        <f>ROUND(E3417/D3417*100,0)</f>
        <v>0</v>
      </c>
      <c r="O3417">
        <f>IFERROR(ROUND(E3417/L3417,2),0)</f>
        <v>50</v>
      </c>
      <c r="P3417" s="12" t="s">
        <v>8290</v>
      </c>
      <c r="Q3417" t="s">
        <v>8292</v>
      </c>
      <c r="R3417" s="9">
        <f t="shared" si="164"/>
        <v>42377.577187499999</v>
      </c>
      <c r="S3417" s="9">
        <f t="shared" si="165"/>
        <v>42437.577187499999</v>
      </c>
      <c r="T3417">
        <f t="shared" si="166"/>
        <v>2016</v>
      </c>
    </row>
    <row r="3418" spans="1:20" ht="29" x14ac:dyDescent="0.35">
      <c r="A3418">
        <v>1559</v>
      </c>
      <c r="B3418" s="3" t="s">
        <v>1560</v>
      </c>
      <c r="C3418" s="3" t="s">
        <v>5669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 s="11">
        <v>1430270199</v>
      </c>
      <c r="J3418">
        <v>1428974199</v>
      </c>
      <c r="K3418" t="b">
        <v>0</v>
      </c>
      <c r="L3418">
        <v>1</v>
      </c>
      <c r="M3418" t="b">
        <v>0</v>
      </c>
      <c r="N3418">
        <f>ROUND(E3418/D3418*100,0)</f>
        <v>0</v>
      </c>
      <c r="O3418">
        <f>IFERROR(ROUND(E3418/L3418,2),0)</f>
        <v>50</v>
      </c>
      <c r="P3418" s="12" t="s">
        <v>8282</v>
      </c>
      <c r="Q3418" t="s">
        <v>8320</v>
      </c>
      <c r="R3418" s="9">
        <f t="shared" si="164"/>
        <v>42108.05322916666</v>
      </c>
      <c r="S3418" s="9">
        <f t="shared" si="165"/>
        <v>42123.05322916666</v>
      </c>
      <c r="T3418">
        <f t="shared" si="166"/>
        <v>2015</v>
      </c>
    </row>
    <row r="3419" spans="1:20" ht="43.5" x14ac:dyDescent="0.35">
      <c r="A3419">
        <v>2438</v>
      </c>
      <c r="B3419" s="3" t="s">
        <v>2439</v>
      </c>
      <c r="C3419" s="3" t="s">
        <v>6548</v>
      </c>
      <c r="D3419" s="6">
        <v>15000</v>
      </c>
      <c r="E3419" s="8">
        <v>50</v>
      </c>
      <c r="F3419" t="s">
        <v>8220</v>
      </c>
      <c r="G3419" t="s">
        <v>8223</v>
      </c>
      <c r="H3419" t="s">
        <v>8245</v>
      </c>
      <c r="I3419" s="11">
        <v>1449529062</v>
      </c>
      <c r="J3419">
        <v>1444341462</v>
      </c>
      <c r="K3419" t="b">
        <v>0</v>
      </c>
      <c r="L3419">
        <v>1</v>
      </c>
      <c r="M3419" t="b">
        <v>0</v>
      </c>
      <c r="N3419">
        <f>ROUND(E3419/D3419*100,0)</f>
        <v>0</v>
      </c>
      <c r="O3419">
        <f>IFERROR(ROUND(E3419/L3419,2),0)</f>
        <v>50</v>
      </c>
      <c r="P3419" s="12" t="s">
        <v>8288</v>
      </c>
      <c r="Q3419" t="s">
        <v>8310</v>
      </c>
      <c r="R3419" s="9">
        <f t="shared" si="164"/>
        <v>42285.91506944444</v>
      </c>
      <c r="S3419" s="9">
        <f t="shared" si="165"/>
        <v>42345.956736111111</v>
      </c>
      <c r="T3419">
        <f t="shared" si="166"/>
        <v>2015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 s="6">
        <v>15000</v>
      </c>
      <c r="E3420" s="8">
        <v>36</v>
      </c>
      <c r="F3420" t="s">
        <v>8220</v>
      </c>
      <c r="G3420" t="s">
        <v>8223</v>
      </c>
      <c r="H3420" t="s">
        <v>8245</v>
      </c>
      <c r="I3420" s="11">
        <v>1425233240</v>
      </c>
      <c r="J3420">
        <v>1422641240</v>
      </c>
      <c r="K3420" t="b">
        <v>0</v>
      </c>
      <c r="L3420">
        <v>3</v>
      </c>
      <c r="M3420" t="b">
        <v>0</v>
      </c>
      <c r="N3420">
        <f>ROUND(E3420/D3420*100,0)</f>
        <v>0</v>
      </c>
      <c r="O3420">
        <f>IFERROR(ROUND(E3420/L3420,2),0)</f>
        <v>12</v>
      </c>
      <c r="P3420" s="12" t="s">
        <v>8288</v>
      </c>
      <c r="Q3420" t="s">
        <v>8310</v>
      </c>
      <c r="R3420" s="9">
        <f t="shared" si="164"/>
        <v>42034.75509259259</v>
      </c>
      <c r="S3420" s="9">
        <f t="shared" si="165"/>
        <v>42064.75509259259</v>
      </c>
      <c r="T3420">
        <f t="shared" si="166"/>
        <v>2015</v>
      </c>
    </row>
    <row r="3421" spans="1:20" ht="43.5" x14ac:dyDescent="0.35">
      <c r="A3421">
        <v>2408</v>
      </c>
      <c r="B3421" s="3" t="s">
        <v>2409</v>
      </c>
      <c r="C3421" s="3" t="s">
        <v>6518</v>
      </c>
      <c r="D3421" s="6">
        <v>15000</v>
      </c>
      <c r="E3421" s="8">
        <v>30</v>
      </c>
      <c r="F3421" t="s">
        <v>8220</v>
      </c>
      <c r="G3421" t="s">
        <v>8223</v>
      </c>
      <c r="H3421" t="s">
        <v>8245</v>
      </c>
      <c r="I3421" s="11">
        <v>1415247757</v>
      </c>
      <c r="J3421">
        <v>1412652157</v>
      </c>
      <c r="K3421" t="b">
        <v>0</v>
      </c>
      <c r="L3421">
        <v>2</v>
      </c>
      <c r="M3421" t="b">
        <v>0</v>
      </c>
      <c r="N3421">
        <f>ROUND(E3421/D3421*100,0)</f>
        <v>0</v>
      </c>
      <c r="O3421">
        <f>IFERROR(ROUND(E3421/L3421,2),0)</f>
        <v>15</v>
      </c>
      <c r="P3421" s="12" t="s">
        <v>8288</v>
      </c>
      <c r="Q3421" t="s">
        <v>8310</v>
      </c>
      <c r="R3421" s="9">
        <f t="shared" si="164"/>
        <v>41919.140706018516</v>
      </c>
      <c r="S3421" s="9">
        <f t="shared" si="165"/>
        <v>41949.182372685187</v>
      </c>
      <c r="T3421">
        <f t="shared" si="166"/>
        <v>2014</v>
      </c>
    </row>
    <row r="3422" spans="1:20" ht="43.5" x14ac:dyDescent="0.35">
      <c r="A3422">
        <v>2128</v>
      </c>
      <c r="B3422" s="3" t="s">
        <v>2129</v>
      </c>
      <c r="C3422" s="3" t="s">
        <v>6238</v>
      </c>
      <c r="D3422" s="6">
        <v>15000</v>
      </c>
      <c r="E3422" s="8">
        <v>25</v>
      </c>
      <c r="F3422" t="s">
        <v>8220</v>
      </c>
      <c r="G3422" t="s">
        <v>8228</v>
      </c>
      <c r="H3422" t="s">
        <v>8250</v>
      </c>
      <c r="I3422" s="11">
        <v>1411324369</v>
      </c>
      <c r="J3422">
        <v>1406140369</v>
      </c>
      <c r="K3422" t="b">
        <v>0</v>
      </c>
      <c r="L3422">
        <v>1</v>
      </c>
      <c r="M3422" t="b">
        <v>0</v>
      </c>
      <c r="N3422">
        <f>ROUND(E3422/D3422*100,0)</f>
        <v>0</v>
      </c>
      <c r="O3422">
        <f>IFERROR(ROUND(E3422/L3422,2),0)</f>
        <v>25</v>
      </c>
      <c r="P3422" s="12" t="s">
        <v>8285</v>
      </c>
      <c r="Q3422" t="s">
        <v>8300</v>
      </c>
      <c r="R3422" s="9">
        <f t="shared" si="164"/>
        <v>41843.772789351853</v>
      </c>
      <c r="S3422" s="9">
        <f t="shared" si="165"/>
        <v>41903.772789351853</v>
      </c>
      <c r="T3422">
        <f t="shared" si="166"/>
        <v>2014</v>
      </c>
    </row>
    <row r="3423" spans="1:20" ht="58" x14ac:dyDescent="0.35">
      <c r="A3423">
        <v>4066</v>
      </c>
      <c r="B3423" s="3" t="s">
        <v>4062</v>
      </c>
      <c r="C3423" s="3" t="s">
        <v>8170</v>
      </c>
      <c r="D3423" s="6">
        <v>15000</v>
      </c>
      <c r="E3423" s="8">
        <v>25</v>
      </c>
      <c r="F3423" t="s">
        <v>8220</v>
      </c>
      <c r="G3423" t="s">
        <v>8223</v>
      </c>
      <c r="H3423" t="s">
        <v>8245</v>
      </c>
      <c r="I3423" s="11">
        <v>1463619388</v>
      </c>
      <c r="J3423">
        <v>1461027388</v>
      </c>
      <c r="K3423" t="b">
        <v>0</v>
      </c>
      <c r="L3423">
        <v>1</v>
      </c>
      <c r="M3423" t="b">
        <v>0</v>
      </c>
      <c r="N3423">
        <f>ROUND(E3423/D3423*100,0)</f>
        <v>0</v>
      </c>
      <c r="O3423">
        <f>IFERROR(ROUND(E3423/L3423,2),0)</f>
        <v>25</v>
      </c>
      <c r="P3423" s="12" t="s">
        <v>8266</v>
      </c>
      <c r="Q3423" t="s">
        <v>8268</v>
      </c>
      <c r="R3423" s="9">
        <f t="shared" si="164"/>
        <v>42479.039212962962</v>
      </c>
      <c r="S3423" s="9">
        <f t="shared" si="165"/>
        <v>42509.039212962962</v>
      </c>
      <c r="T3423">
        <f t="shared" si="166"/>
        <v>2016</v>
      </c>
    </row>
    <row r="3424" spans="1:20" ht="43.5" x14ac:dyDescent="0.35">
      <c r="A3424">
        <v>1435</v>
      </c>
      <c r="B3424" s="3" t="s">
        <v>1436</v>
      </c>
      <c r="C3424" s="3" t="s">
        <v>5545</v>
      </c>
      <c r="D3424" s="6">
        <v>15000</v>
      </c>
      <c r="E3424" s="8">
        <v>15</v>
      </c>
      <c r="F3424" t="s">
        <v>8220</v>
      </c>
      <c r="G3424" t="s">
        <v>8236</v>
      </c>
      <c r="H3424" t="s">
        <v>8248</v>
      </c>
      <c r="I3424" s="11">
        <v>1444589020</v>
      </c>
      <c r="J3424">
        <v>1441997020</v>
      </c>
      <c r="K3424" t="b">
        <v>0</v>
      </c>
      <c r="L3424">
        <v>2</v>
      </c>
      <c r="M3424" t="b">
        <v>0</v>
      </c>
      <c r="N3424">
        <f>ROUND(E3424/D3424*100,0)</f>
        <v>0</v>
      </c>
      <c r="O3424">
        <f>IFERROR(ROUND(E3424/L3424,2),0)</f>
        <v>7.5</v>
      </c>
      <c r="P3424" s="12" t="s">
        <v>8280</v>
      </c>
      <c r="Q3424" t="s">
        <v>8313</v>
      </c>
      <c r="R3424" s="9">
        <f t="shared" si="164"/>
        <v>42258.780324074076</v>
      </c>
      <c r="S3424" s="9">
        <f t="shared" si="165"/>
        <v>42288.780324074076</v>
      </c>
      <c r="T3424">
        <f t="shared" si="166"/>
        <v>2015</v>
      </c>
    </row>
    <row r="3425" spans="1:20" ht="58" x14ac:dyDescent="0.35">
      <c r="A3425">
        <v>3970</v>
      </c>
      <c r="B3425" s="3" t="s">
        <v>3967</v>
      </c>
      <c r="C3425" s="3" t="s">
        <v>8077</v>
      </c>
      <c r="D3425" s="6">
        <v>15000</v>
      </c>
      <c r="E3425" s="8">
        <v>11</v>
      </c>
      <c r="F3425" t="s">
        <v>8220</v>
      </c>
      <c r="G3425" t="s">
        <v>8223</v>
      </c>
      <c r="H3425" t="s">
        <v>8245</v>
      </c>
      <c r="I3425" s="11">
        <v>1460925811</v>
      </c>
      <c r="J3425">
        <v>1458333811</v>
      </c>
      <c r="K3425" t="b">
        <v>0</v>
      </c>
      <c r="L3425">
        <v>2</v>
      </c>
      <c r="M3425" t="b">
        <v>0</v>
      </c>
      <c r="N3425">
        <f>ROUND(E3425/D3425*100,0)</f>
        <v>0</v>
      </c>
      <c r="O3425">
        <f>IFERROR(ROUND(E3425/L3425,2),0)</f>
        <v>5.5</v>
      </c>
      <c r="P3425" s="12" t="s">
        <v>8266</v>
      </c>
      <c r="Q3425" t="s">
        <v>8268</v>
      </c>
      <c r="R3425" s="9">
        <f t="shared" si="164"/>
        <v>42447.863553240735</v>
      </c>
      <c r="S3425" s="9">
        <f t="shared" si="165"/>
        <v>42477.863553240735</v>
      </c>
      <c r="T3425">
        <f t="shared" si="166"/>
        <v>2016</v>
      </c>
    </row>
    <row r="3426" spans="1:20" ht="58" x14ac:dyDescent="0.35">
      <c r="A3426">
        <v>540</v>
      </c>
      <c r="B3426" s="3" t="s">
        <v>541</v>
      </c>
      <c r="C3426" s="3" t="s">
        <v>4650</v>
      </c>
      <c r="D3426" s="6">
        <v>15000</v>
      </c>
      <c r="E3426" s="8">
        <v>1</v>
      </c>
      <c r="F3426" t="s">
        <v>8220</v>
      </c>
      <c r="G3426" t="s">
        <v>8223</v>
      </c>
      <c r="H3426" t="s">
        <v>8245</v>
      </c>
      <c r="I3426" s="11">
        <v>1423078606</v>
      </c>
      <c r="J3426">
        <v>1420486606</v>
      </c>
      <c r="K3426" t="b">
        <v>0</v>
      </c>
      <c r="L3426">
        <v>1</v>
      </c>
      <c r="M3426" t="b">
        <v>0</v>
      </c>
      <c r="N3426">
        <f>ROUND(E3426/D3426*100,0)</f>
        <v>0</v>
      </c>
      <c r="O3426">
        <f>IFERROR(ROUND(E3426/L3426,2),0)</f>
        <v>1</v>
      </c>
      <c r="P3426" s="12" t="s">
        <v>8277</v>
      </c>
      <c r="Q3426" t="s">
        <v>8307</v>
      </c>
      <c r="R3426" s="9">
        <f t="shared" si="164"/>
        <v>42009.817199074074</v>
      </c>
      <c r="S3426" s="9">
        <f t="shared" si="165"/>
        <v>42039.817199074074</v>
      </c>
      <c r="T3426">
        <f t="shared" si="166"/>
        <v>2015</v>
      </c>
    </row>
    <row r="3427" spans="1:20" ht="58" x14ac:dyDescent="0.35">
      <c r="A3427">
        <v>1497</v>
      </c>
      <c r="B3427" s="3" t="s">
        <v>1498</v>
      </c>
      <c r="C3427" s="3" t="s">
        <v>5607</v>
      </c>
      <c r="D3427" s="6">
        <v>15000</v>
      </c>
      <c r="E3427" s="8">
        <v>1</v>
      </c>
      <c r="F3427" t="s">
        <v>8220</v>
      </c>
      <c r="G3427" t="s">
        <v>8223</v>
      </c>
      <c r="H3427" t="s">
        <v>8245</v>
      </c>
      <c r="I3427" s="11">
        <v>1375299780</v>
      </c>
      <c r="J3427">
        <v>1371655522</v>
      </c>
      <c r="K3427" t="b">
        <v>0</v>
      </c>
      <c r="L3427">
        <v>1</v>
      </c>
      <c r="M3427" t="b">
        <v>0</v>
      </c>
      <c r="N3427">
        <f>ROUND(E3427/D3427*100,0)</f>
        <v>0</v>
      </c>
      <c r="O3427">
        <f>IFERROR(ROUND(E3427/L3427,2),0)</f>
        <v>1</v>
      </c>
      <c r="P3427" s="12" t="s">
        <v>8280</v>
      </c>
      <c r="Q3427" t="s">
        <v>8317</v>
      </c>
      <c r="R3427" s="9">
        <f t="shared" si="164"/>
        <v>41444.64261574074</v>
      </c>
      <c r="S3427" s="9">
        <f t="shared" si="165"/>
        <v>41486.821527777778</v>
      </c>
      <c r="T3427">
        <f t="shared" si="166"/>
        <v>2013</v>
      </c>
    </row>
    <row r="3428" spans="1:20" ht="43.5" x14ac:dyDescent="0.35">
      <c r="A3428">
        <v>3912</v>
      </c>
      <c r="B3428" s="3" t="s">
        <v>3909</v>
      </c>
      <c r="C3428" s="3" t="s">
        <v>8020</v>
      </c>
      <c r="D3428" s="6">
        <v>15000</v>
      </c>
      <c r="E3428" s="8">
        <v>1</v>
      </c>
      <c r="F3428" t="s">
        <v>8220</v>
      </c>
      <c r="G3428" t="s">
        <v>8223</v>
      </c>
      <c r="H3428" t="s">
        <v>8245</v>
      </c>
      <c r="I3428" s="11">
        <v>1429936500</v>
      </c>
      <c r="J3428">
        <v>1424759330</v>
      </c>
      <c r="K3428" t="b">
        <v>0</v>
      </c>
      <c r="L3428">
        <v>1</v>
      </c>
      <c r="M3428" t="b">
        <v>0</v>
      </c>
      <c r="N3428">
        <f>ROUND(E3428/D3428*100,0)</f>
        <v>0</v>
      </c>
      <c r="O3428">
        <f>IFERROR(ROUND(E3428/L3428,2),0)</f>
        <v>1</v>
      </c>
      <c r="P3428" s="12" t="s">
        <v>8266</v>
      </c>
      <c r="Q3428" t="s">
        <v>8268</v>
      </c>
      <c r="R3428" s="9">
        <f t="shared" si="164"/>
        <v>42059.270023148143</v>
      </c>
      <c r="S3428" s="9">
        <f t="shared" si="165"/>
        <v>42119.190972222219</v>
      </c>
      <c r="T3428">
        <f t="shared" si="166"/>
        <v>2015</v>
      </c>
    </row>
    <row r="3429" spans="1:20" ht="29" x14ac:dyDescent="0.35">
      <c r="A3429">
        <v>906</v>
      </c>
      <c r="B3429" s="3" t="s">
        <v>907</v>
      </c>
      <c r="C3429" s="3" t="s">
        <v>5016</v>
      </c>
      <c r="D3429" s="6">
        <v>15000</v>
      </c>
      <c r="E3429" s="8">
        <v>0</v>
      </c>
      <c r="F3429" t="s">
        <v>8220</v>
      </c>
      <c r="G3429" t="s">
        <v>8223</v>
      </c>
      <c r="H3429" t="s">
        <v>8245</v>
      </c>
      <c r="I3429" s="11">
        <v>1394681590</v>
      </c>
      <c r="J3429">
        <v>1392093190</v>
      </c>
      <c r="K3429" t="b">
        <v>0</v>
      </c>
      <c r="L3429">
        <v>0</v>
      </c>
      <c r="M3429" t="b">
        <v>0</v>
      </c>
      <c r="N3429">
        <f>ROUND(E3429/D3429*100,0)</f>
        <v>0</v>
      </c>
      <c r="O3429">
        <f>IFERROR(ROUND(E3429/L3429,2),0)</f>
        <v>0</v>
      </c>
      <c r="P3429" s="12" t="s">
        <v>8293</v>
      </c>
      <c r="Q3429" t="s">
        <v>8315</v>
      </c>
      <c r="R3429" s="9">
        <f t="shared" si="164"/>
        <v>41681.189699074072</v>
      </c>
      <c r="S3429" s="9">
        <f t="shared" si="165"/>
        <v>41711.148032407407</v>
      </c>
      <c r="T3429">
        <f t="shared" si="166"/>
        <v>2014</v>
      </c>
    </row>
    <row r="3430" spans="1:20" ht="43.5" x14ac:dyDescent="0.35">
      <c r="A3430">
        <v>1597</v>
      </c>
      <c r="B3430" s="3" t="s">
        <v>1598</v>
      </c>
      <c r="C3430" s="3" t="s">
        <v>5707</v>
      </c>
      <c r="D3430" s="6">
        <v>15000</v>
      </c>
      <c r="E3430" s="8">
        <v>0</v>
      </c>
      <c r="F3430" t="s">
        <v>8220</v>
      </c>
      <c r="G3430" t="s">
        <v>8223</v>
      </c>
      <c r="H3430" t="s">
        <v>8245</v>
      </c>
      <c r="I3430" s="11">
        <v>1474360197</v>
      </c>
      <c r="J3430">
        <v>1471768197</v>
      </c>
      <c r="K3430" t="b">
        <v>0</v>
      </c>
      <c r="L3430">
        <v>0</v>
      </c>
      <c r="M3430" t="b">
        <v>0</v>
      </c>
      <c r="N3430">
        <f>ROUND(E3430/D3430*100,0)</f>
        <v>0</v>
      </c>
      <c r="O3430">
        <f>IFERROR(ROUND(E3430/L3430,2),0)</f>
        <v>0</v>
      </c>
      <c r="P3430" s="12" t="s">
        <v>8282</v>
      </c>
      <c r="Q3430" t="s">
        <v>8316</v>
      </c>
      <c r="R3430" s="9">
        <f t="shared" si="164"/>
        <v>42603.354131944448</v>
      </c>
      <c r="S3430" s="9">
        <f t="shared" si="165"/>
        <v>42633.354131944448</v>
      </c>
      <c r="T3430">
        <f t="shared" si="166"/>
        <v>2016</v>
      </c>
    </row>
    <row r="3431" spans="1:20" ht="29" x14ac:dyDescent="0.35">
      <c r="A3431">
        <v>1818</v>
      </c>
      <c r="B3431" s="3" t="s">
        <v>1819</v>
      </c>
      <c r="C3431" s="3" t="s">
        <v>5928</v>
      </c>
      <c r="D3431" s="6">
        <v>15000</v>
      </c>
      <c r="E3431" s="8">
        <v>0</v>
      </c>
      <c r="F3431" t="s">
        <v>8220</v>
      </c>
      <c r="G3431" t="s">
        <v>8223</v>
      </c>
      <c r="H3431" t="s">
        <v>8245</v>
      </c>
      <c r="I3431" s="11">
        <v>1428035850</v>
      </c>
      <c r="J3431">
        <v>1425447450</v>
      </c>
      <c r="K3431" t="b">
        <v>0</v>
      </c>
      <c r="L3431">
        <v>0</v>
      </c>
      <c r="M3431" t="b">
        <v>0</v>
      </c>
      <c r="N3431">
        <f>ROUND(E3431/D3431*100,0)</f>
        <v>0</v>
      </c>
      <c r="O3431">
        <f>IFERROR(ROUND(E3431/L3431,2),0)</f>
        <v>0</v>
      </c>
      <c r="P3431" s="12" t="s">
        <v>8282</v>
      </c>
      <c r="Q3431" t="s">
        <v>8283</v>
      </c>
      <c r="R3431" s="9">
        <f t="shared" si="164"/>
        <v>42067.234375</v>
      </c>
      <c r="S3431" s="9">
        <f t="shared" si="165"/>
        <v>42097.192708333328</v>
      </c>
      <c r="T3431">
        <f t="shared" si="166"/>
        <v>2015</v>
      </c>
    </row>
    <row r="3432" spans="1:20" ht="43.5" x14ac:dyDescent="0.35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 s="11">
        <v>1420910460</v>
      </c>
      <c r="J3432">
        <v>1415726460</v>
      </c>
      <c r="K3432" t="b">
        <v>0</v>
      </c>
      <c r="L3432">
        <v>1</v>
      </c>
      <c r="M3432" t="b">
        <v>0</v>
      </c>
      <c r="N3432">
        <f>ROUND(E3432/D3432*100,0)</f>
        <v>0</v>
      </c>
      <c r="O3432">
        <f>IFERROR(ROUND(E3432/L3432,2),0)</f>
        <v>25</v>
      </c>
      <c r="P3432" s="12" t="s">
        <v>8277</v>
      </c>
      <c r="Q3432" t="s">
        <v>8307</v>
      </c>
      <c r="R3432" s="9">
        <f t="shared" si="164"/>
        <v>41954.722916666666</v>
      </c>
      <c r="S3432" s="9">
        <f t="shared" si="165"/>
        <v>42014.722916666666</v>
      </c>
      <c r="T3432">
        <f t="shared" si="166"/>
        <v>2014</v>
      </c>
    </row>
    <row r="3433" spans="1:20" ht="29" x14ac:dyDescent="0.35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 s="11">
        <v>1427825044</v>
      </c>
      <c r="J3433">
        <v>1425236644</v>
      </c>
      <c r="K3433" t="b">
        <v>0</v>
      </c>
      <c r="L3433">
        <v>1</v>
      </c>
      <c r="M3433" t="b">
        <v>0</v>
      </c>
      <c r="N3433">
        <f>ROUND(E3433/D3433*100,0)</f>
        <v>0</v>
      </c>
      <c r="O3433">
        <f>IFERROR(ROUND(E3433/L3433,2),0)</f>
        <v>25</v>
      </c>
      <c r="P3433" s="12" t="s">
        <v>8277</v>
      </c>
      <c r="Q3433" t="s">
        <v>8307</v>
      </c>
      <c r="R3433" s="9">
        <f t="shared" si="164"/>
        <v>42064.794490740736</v>
      </c>
      <c r="S3433" s="9">
        <f t="shared" si="165"/>
        <v>42094.752824074079</v>
      </c>
      <c r="T3433">
        <f t="shared" si="166"/>
        <v>2015</v>
      </c>
    </row>
    <row r="3434" spans="1:20" ht="58" x14ac:dyDescent="0.35">
      <c r="A3434">
        <v>2141</v>
      </c>
      <c r="B3434" s="3" t="s">
        <v>2142</v>
      </c>
      <c r="C3434" s="3" t="s">
        <v>6251</v>
      </c>
      <c r="D3434" s="6">
        <v>15000</v>
      </c>
      <c r="E3434" s="8">
        <v>0</v>
      </c>
      <c r="F3434" t="s">
        <v>8220</v>
      </c>
      <c r="G3434" t="s">
        <v>8223</v>
      </c>
      <c r="H3434" t="s">
        <v>8245</v>
      </c>
      <c r="I3434" s="11">
        <v>1415947159</v>
      </c>
      <c r="J3434">
        <v>1413351559</v>
      </c>
      <c r="K3434" t="b">
        <v>0</v>
      </c>
      <c r="L3434">
        <v>0</v>
      </c>
      <c r="M3434" t="b">
        <v>0</v>
      </c>
      <c r="N3434">
        <f>ROUND(E3434/D3434*100,0)</f>
        <v>0</v>
      </c>
      <c r="O3434">
        <f>IFERROR(ROUND(E3434/L3434,2),0)</f>
        <v>0</v>
      </c>
      <c r="P3434" s="12" t="s">
        <v>8285</v>
      </c>
      <c r="Q3434" t="s">
        <v>8300</v>
      </c>
      <c r="R3434" s="9">
        <f t="shared" si="164"/>
        <v>41927.235636574071</v>
      </c>
      <c r="S3434" s="9">
        <f t="shared" si="165"/>
        <v>41957.277303240742</v>
      </c>
      <c r="T3434">
        <f t="shared" si="166"/>
        <v>2014</v>
      </c>
    </row>
    <row r="3435" spans="1:20" ht="43.5" x14ac:dyDescent="0.35">
      <c r="A3435">
        <v>2404</v>
      </c>
      <c r="B3435" s="3" t="s">
        <v>2405</v>
      </c>
      <c r="C3435" s="3" t="s">
        <v>6514</v>
      </c>
      <c r="D3435" s="6">
        <v>15000</v>
      </c>
      <c r="E3435" s="8">
        <v>0</v>
      </c>
      <c r="F3435" t="s">
        <v>8220</v>
      </c>
      <c r="G3435" t="s">
        <v>8223</v>
      </c>
      <c r="H3435" t="s">
        <v>8245</v>
      </c>
      <c r="I3435" s="11">
        <v>1451782607</v>
      </c>
      <c r="J3435">
        <v>1449190607</v>
      </c>
      <c r="K3435" t="b">
        <v>0</v>
      </c>
      <c r="L3435">
        <v>0</v>
      </c>
      <c r="M3435" t="b">
        <v>0</v>
      </c>
      <c r="N3435">
        <f>ROUND(E3435/D3435*100,0)</f>
        <v>0</v>
      </c>
      <c r="O3435">
        <f>IFERROR(ROUND(E3435/L3435,2),0)</f>
        <v>0</v>
      </c>
      <c r="P3435" s="12" t="s">
        <v>8288</v>
      </c>
      <c r="Q3435" t="s">
        <v>8310</v>
      </c>
      <c r="R3435" s="9">
        <f t="shared" si="164"/>
        <v>42342.03943287037</v>
      </c>
      <c r="S3435" s="9">
        <f t="shared" si="165"/>
        <v>42372.03943287037</v>
      </c>
      <c r="T3435">
        <f t="shared" si="166"/>
        <v>2015</v>
      </c>
    </row>
    <row r="3436" spans="1:20" ht="58" x14ac:dyDescent="0.35">
      <c r="A3436">
        <v>2410</v>
      </c>
      <c r="B3436" s="3" t="s">
        <v>2411</v>
      </c>
      <c r="C3436" s="3" t="s">
        <v>6520</v>
      </c>
      <c r="D3436" s="6">
        <v>15000</v>
      </c>
      <c r="E3436" s="8">
        <v>0</v>
      </c>
      <c r="F3436" t="s">
        <v>8220</v>
      </c>
      <c r="G3436" t="s">
        <v>8225</v>
      </c>
      <c r="H3436" t="s">
        <v>8247</v>
      </c>
      <c r="I3436" s="11">
        <v>1441619275</v>
      </c>
      <c r="J3436">
        <v>1439027275</v>
      </c>
      <c r="K3436" t="b">
        <v>0</v>
      </c>
      <c r="L3436">
        <v>0</v>
      </c>
      <c r="M3436" t="b">
        <v>0</v>
      </c>
      <c r="N3436">
        <f>ROUND(E3436/D3436*100,0)</f>
        <v>0</v>
      </c>
      <c r="O3436">
        <f>IFERROR(ROUND(E3436/L3436,2),0)</f>
        <v>0</v>
      </c>
      <c r="P3436" s="12" t="s">
        <v>8288</v>
      </c>
      <c r="Q3436" t="s">
        <v>8310</v>
      </c>
      <c r="R3436" s="9">
        <f t="shared" si="164"/>
        <v>42224.408275462964</v>
      </c>
      <c r="S3436" s="9">
        <f t="shared" si="165"/>
        <v>42254.408275462964</v>
      </c>
      <c r="T3436">
        <f t="shared" si="166"/>
        <v>2015</v>
      </c>
    </row>
    <row r="3437" spans="1:20" ht="43.5" x14ac:dyDescent="0.35">
      <c r="A3437">
        <v>2687</v>
      </c>
      <c r="B3437" s="3" t="s">
        <v>2687</v>
      </c>
      <c r="C3437" s="3" t="s">
        <v>6797</v>
      </c>
      <c r="D3437" s="6">
        <v>15000</v>
      </c>
      <c r="E3437" s="8">
        <v>0</v>
      </c>
      <c r="F3437" t="s">
        <v>8220</v>
      </c>
      <c r="G3437" t="s">
        <v>8223</v>
      </c>
      <c r="H3437" t="s">
        <v>8245</v>
      </c>
      <c r="I3437" s="11">
        <v>1435591318</v>
      </c>
      <c r="J3437">
        <v>1432999318</v>
      </c>
      <c r="K3437" t="b">
        <v>0</v>
      </c>
      <c r="L3437">
        <v>0</v>
      </c>
      <c r="M3437" t="b">
        <v>0</v>
      </c>
      <c r="N3437">
        <f>ROUND(E3437/D3437*100,0)</f>
        <v>0</v>
      </c>
      <c r="O3437">
        <f>IFERROR(ROUND(E3437/L3437,2),0)</f>
        <v>0</v>
      </c>
      <c r="P3437" s="12" t="s">
        <v>8288</v>
      </c>
      <c r="Q3437" t="s">
        <v>8310</v>
      </c>
      <c r="R3437" s="9">
        <f t="shared" si="164"/>
        <v>42154.64025462963</v>
      </c>
      <c r="S3437" s="9">
        <f t="shared" si="165"/>
        <v>42184.64025462963</v>
      </c>
      <c r="T3437">
        <f t="shared" si="166"/>
        <v>2015</v>
      </c>
    </row>
    <row r="3438" spans="1:20" ht="43.5" x14ac:dyDescent="0.35">
      <c r="A3438">
        <v>3790</v>
      </c>
      <c r="B3438" s="3" t="s">
        <v>3787</v>
      </c>
      <c r="C3438" s="3" t="s">
        <v>7900</v>
      </c>
      <c r="D3438" s="6">
        <v>15000</v>
      </c>
      <c r="E3438" s="8">
        <v>0</v>
      </c>
      <c r="F3438" t="s">
        <v>8220</v>
      </c>
      <c r="G3438" t="s">
        <v>8223</v>
      </c>
      <c r="H3438" t="s">
        <v>8245</v>
      </c>
      <c r="I3438" s="11">
        <v>1479834023</v>
      </c>
      <c r="J3438">
        <v>1477238423</v>
      </c>
      <c r="K3438" t="b">
        <v>0</v>
      </c>
      <c r="L3438">
        <v>0</v>
      </c>
      <c r="M3438" t="b">
        <v>0</v>
      </c>
      <c r="N3438">
        <f>ROUND(E3438/D3438*100,0)</f>
        <v>0</v>
      </c>
      <c r="O3438">
        <f>IFERROR(ROUND(E3438/L3438,2),0)</f>
        <v>0</v>
      </c>
      <c r="P3438" s="12" t="s">
        <v>8266</v>
      </c>
      <c r="Q3438" t="s">
        <v>8269</v>
      </c>
      <c r="R3438" s="9">
        <f t="shared" si="164"/>
        <v>42666.666932870372</v>
      </c>
      <c r="S3438" s="9">
        <f t="shared" si="165"/>
        <v>42696.708599537036</v>
      </c>
      <c r="T3438">
        <f t="shared" si="166"/>
        <v>2016</v>
      </c>
    </row>
    <row r="3439" spans="1:20" ht="43.5" x14ac:dyDescent="0.35">
      <c r="A3439">
        <v>1804</v>
      </c>
      <c r="B3439" s="3" t="s">
        <v>1805</v>
      </c>
      <c r="C3439" s="3" t="s">
        <v>5914</v>
      </c>
      <c r="D3439" s="6">
        <v>15500</v>
      </c>
      <c r="E3439" s="8">
        <v>5452</v>
      </c>
      <c r="F3439" t="s">
        <v>8220</v>
      </c>
      <c r="G3439" t="s">
        <v>8223</v>
      </c>
      <c r="H3439" t="s">
        <v>8245</v>
      </c>
      <c r="I3439" s="11">
        <v>1447521404</v>
      </c>
      <c r="J3439">
        <v>1444061804</v>
      </c>
      <c r="K3439" t="b">
        <v>1</v>
      </c>
      <c r="L3439">
        <v>52</v>
      </c>
      <c r="M3439" t="b">
        <v>0</v>
      </c>
      <c r="N3439">
        <f>ROUND(E3439/D3439*100,0)</f>
        <v>35</v>
      </c>
      <c r="O3439">
        <f>IFERROR(ROUND(E3439/L3439,2),0)</f>
        <v>104.85</v>
      </c>
      <c r="P3439" s="12" t="s">
        <v>8282</v>
      </c>
      <c r="Q3439" t="s">
        <v>8283</v>
      </c>
      <c r="R3439" s="9">
        <f t="shared" si="164"/>
        <v>42282.678287037037</v>
      </c>
      <c r="S3439" s="9">
        <f t="shared" si="165"/>
        <v>42322.719953703709</v>
      </c>
      <c r="T3439">
        <f t="shared" si="166"/>
        <v>2015</v>
      </c>
    </row>
    <row r="3440" spans="1:20" ht="58" x14ac:dyDescent="0.35">
      <c r="A3440">
        <v>3102</v>
      </c>
      <c r="B3440" s="3" t="s">
        <v>3102</v>
      </c>
      <c r="C3440" s="3" t="s">
        <v>7212</v>
      </c>
      <c r="D3440" s="6">
        <v>16000</v>
      </c>
      <c r="E3440" s="8">
        <v>6258</v>
      </c>
      <c r="F3440" t="s">
        <v>8220</v>
      </c>
      <c r="G3440" t="s">
        <v>8224</v>
      </c>
      <c r="H3440" t="s">
        <v>8246</v>
      </c>
      <c r="I3440" s="11">
        <v>1471939818</v>
      </c>
      <c r="J3440">
        <v>1467619818</v>
      </c>
      <c r="K3440" t="b">
        <v>0</v>
      </c>
      <c r="L3440">
        <v>90</v>
      </c>
      <c r="M3440" t="b">
        <v>0</v>
      </c>
      <c r="N3440">
        <f>ROUND(E3440/D3440*100,0)</f>
        <v>39</v>
      </c>
      <c r="O3440">
        <f>IFERROR(ROUND(E3440/L3440,2),0)</f>
        <v>69.53</v>
      </c>
      <c r="P3440" s="12" t="s">
        <v>8266</v>
      </c>
      <c r="Q3440" t="s">
        <v>8267</v>
      </c>
      <c r="R3440" s="9">
        <f t="shared" si="164"/>
        <v>42555.340486111112</v>
      </c>
      <c r="S3440" s="9">
        <f t="shared" si="165"/>
        <v>42605.340486111112</v>
      </c>
      <c r="T3440">
        <f t="shared" si="166"/>
        <v>2016</v>
      </c>
    </row>
    <row r="3441" spans="1:20" ht="43.5" x14ac:dyDescent="0.35">
      <c r="A3441">
        <v>1798</v>
      </c>
      <c r="B3441" s="3" t="s">
        <v>1799</v>
      </c>
      <c r="C3441" s="3" t="s">
        <v>5908</v>
      </c>
      <c r="D3441" s="6">
        <v>16000</v>
      </c>
      <c r="E3441" s="8">
        <v>2182</v>
      </c>
      <c r="F3441" t="s">
        <v>8220</v>
      </c>
      <c r="G3441" t="s">
        <v>8223</v>
      </c>
      <c r="H3441" t="s">
        <v>8245</v>
      </c>
      <c r="I3441" s="11">
        <v>1454572233</v>
      </c>
      <c r="J3441">
        <v>1449388233</v>
      </c>
      <c r="K3441" t="b">
        <v>1</v>
      </c>
      <c r="L3441">
        <v>37</v>
      </c>
      <c r="M3441" t="b">
        <v>0</v>
      </c>
      <c r="N3441">
        <f>ROUND(E3441/D3441*100,0)</f>
        <v>14</v>
      </c>
      <c r="O3441">
        <f>IFERROR(ROUND(E3441/L3441,2),0)</f>
        <v>58.97</v>
      </c>
      <c r="P3441" s="12" t="s">
        <v>8282</v>
      </c>
      <c r="Q3441" t="s">
        <v>8283</v>
      </c>
      <c r="R3441" s="9">
        <f t="shared" si="164"/>
        <v>42344.32677083333</v>
      </c>
      <c r="S3441" s="9">
        <f t="shared" si="165"/>
        <v>42404.32677083333</v>
      </c>
      <c r="T3441">
        <f t="shared" si="166"/>
        <v>2015</v>
      </c>
    </row>
    <row r="3442" spans="1:20" x14ac:dyDescent="0.35">
      <c r="A3442">
        <v>1152</v>
      </c>
      <c r="B3442" s="3" t="s">
        <v>1153</v>
      </c>
      <c r="C3442" s="3" t="s">
        <v>5262</v>
      </c>
      <c r="D3442" s="6">
        <v>16000</v>
      </c>
      <c r="E3442" s="8">
        <v>911</v>
      </c>
      <c r="F3442" t="s">
        <v>8220</v>
      </c>
      <c r="G3442" t="s">
        <v>8223</v>
      </c>
      <c r="H3442" t="s">
        <v>8245</v>
      </c>
      <c r="I3442" s="11">
        <v>1431709312</v>
      </c>
      <c r="J3442">
        <v>1429117312</v>
      </c>
      <c r="K3442" t="b">
        <v>0</v>
      </c>
      <c r="L3442">
        <v>15</v>
      </c>
      <c r="M3442" t="b">
        <v>0</v>
      </c>
      <c r="N3442">
        <f>ROUND(E3442/D3442*100,0)</f>
        <v>6</v>
      </c>
      <c r="O3442">
        <f>IFERROR(ROUND(E3442/L3442,2),0)</f>
        <v>60.73</v>
      </c>
      <c r="P3442" s="12" t="s">
        <v>8288</v>
      </c>
      <c r="Q3442" t="s">
        <v>8310</v>
      </c>
      <c r="R3442" s="9">
        <f t="shared" si="164"/>
        <v>42109.709629629629</v>
      </c>
      <c r="S3442" s="9">
        <f t="shared" si="165"/>
        <v>42139.709629629629</v>
      </c>
      <c r="T3442">
        <f t="shared" si="166"/>
        <v>2015</v>
      </c>
    </row>
    <row r="3443" spans="1:20" ht="43.5" x14ac:dyDescent="0.35">
      <c r="A3443">
        <v>2744</v>
      </c>
      <c r="B3443" s="3" t="s">
        <v>2744</v>
      </c>
      <c r="C3443" s="3" t="s">
        <v>6854</v>
      </c>
      <c r="D3443" s="6">
        <v>16000</v>
      </c>
      <c r="E3443" s="8">
        <v>835</v>
      </c>
      <c r="F3443" t="s">
        <v>8220</v>
      </c>
      <c r="G3443" t="s">
        <v>8223</v>
      </c>
      <c r="H3443" t="s">
        <v>8245</v>
      </c>
      <c r="I3443" s="11">
        <v>1330478998</v>
      </c>
      <c r="J3443">
        <v>1327886998</v>
      </c>
      <c r="K3443" t="b">
        <v>0</v>
      </c>
      <c r="L3443">
        <v>22</v>
      </c>
      <c r="M3443" t="b">
        <v>0</v>
      </c>
      <c r="N3443">
        <f>ROUND(E3443/D3443*100,0)</f>
        <v>5</v>
      </c>
      <c r="O3443">
        <f>IFERROR(ROUND(E3443/L3443,2),0)</f>
        <v>37.950000000000003</v>
      </c>
      <c r="P3443" s="12" t="s">
        <v>8280</v>
      </c>
      <c r="Q3443" t="s">
        <v>8321</v>
      </c>
      <c r="R3443" s="9">
        <f t="shared" si="164"/>
        <v>40938.062476851854</v>
      </c>
      <c r="S3443" s="9">
        <f t="shared" si="165"/>
        <v>40968.062476851854</v>
      </c>
      <c r="T3443">
        <f t="shared" si="166"/>
        <v>2012</v>
      </c>
    </row>
    <row r="3444" spans="1:20" ht="58" x14ac:dyDescent="0.35">
      <c r="A3444">
        <v>909</v>
      </c>
      <c r="B3444" s="3" t="s">
        <v>910</v>
      </c>
      <c r="C3444" s="3" t="s">
        <v>5019</v>
      </c>
      <c r="D3444" s="6">
        <v>16000</v>
      </c>
      <c r="E3444" s="8">
        <v>520</v>
      </c>
      <c r="F3444" t="s">
        <v>8220</v>
      </c>
      <c r="G3444" t="s">
        <v>8223</v>
      </c>
      <c r="H3444" t="s">
        <v>8245</v>
      </c>
      <c r="I3444" s="11">
        <v>1343016000</v>
      </c>
      <c r="J3444">
        <v>1340296440</v>
      </c>
      <c r="K3444" t="b">
        <v>0</v>
      </c>
      <c r="L3444">
        <v>8</v>
      </c>
      <c r="M3444" t="b">
        <v>0</v>
      </c>
      <c r="N3444">
        <f>ROUND(E3444/D3444*100,0)</f>
        <v>3</v>
      </c>
      <c r="O3444">
        <f>IFERROR(ROUND(E3444/L3444,2),0)</f>
        <v>65</v>
      </c>
      <c r="P3444" s="12" t="s">
        <v>8293</v>
      </c>
      <c r="Q3444" t="s">
        <v>8315</v>
      </c>
      <c r="R3444" s="9">
        <f t="shared" si="164"/>
        <v>41081.69027777778</v>
      </c>
      <c r="S3444" s="9">
        <f t="shared" si="165"/>
        <v>41113.166666666664</v>
      </c>
      <c r="T3444">
        <f t="shared" si="166"/>
        <v>2012</v>
      </c>
    </row>
    <row r="3445" spans="1:20" ht="29" x14ac:dyDescent="0.35">
      <c r="A3445">
        <v>1702</v>
      </c>
      <c r="B3445" s="3" t="s">
        <v>1703</v>
      </c>
      <c r="C3445" s="3" t="s">
        <v>5812</v>
      </c>
      <c r="D3445" s="6">
        <v>16500</v>
      </c>
      <c r="E3445" s="8">
        <v>1</v>
      </c>
      <c r="F3445" t="s">
        <v>8220</v>
      </c>
      <c r="G3445" t="s">
        <v>8223</v>
      </c>
      <c r="H3445" t="s">
        <v>8245</v>
      </c>
      <c r="I3445" s="11">
        <v>1427745150</v>
      </c>
      <c r="J3445">
        <v>1425156750</v>
      </c>
      <c r="K3445" t="b">
        <v>0</v>
      </c>
      <c r="L3445">
        <v>1</v>
      </c>
      <c r="M3445" t="b">
        <v>0</v>
      </c>
      <c r="N3445">
        <f>ROUND(E3445/D3445*100,0)</f>
        <v>0</v>
      </c>
      <c r="O3445">
        <f>IFERROR(ROUND(E3445/L3445,2),0)</f>
        <v>1</v>
      </c>
      <c r="P3445" s="12" t="s">
        <v>8293</v>
      </c>
      <c r="Q3445" t="s">
        <v>8296</v>
      </c>
      <c r="R3445" s="9">
        <f t="shared" si="164"/>
        <v>42063.869791666672</v>
      </c>
      <c r="S3445" s="9">
        <f t="shared" si="165"/>
        <v>42093.828125</v>
      </c>
      <c r="T3445">
        <f t="shared" si="166"/>
        <v>2015</v>
      </c>
    </row>
    <row r="3446" spans="1:20" ht="43.5" x14ac:dyDescent="0.35">
      <c r="A3446">
        <v>2420</v>
      </c>
      <c r="B3446" s="3" t="s">
        <v>2421</v>
      </c>
      <c r="C3446" s="3" t="s">
        <v>6530</v>
      </c>
      <c r="D3446" s="6">
        <v>16870</v>
      </c>
      <c r="E3446" s="8">
        <v>2501</v>
      </c>
      <c r="F3446" t="s">
        <v>8220</v>
      </c>
      <c r="G3446" t="s">
        <v>8223</v>
      </c>
      <c r="H3446" t="s">
        <v>8245</v>
      </c>
      <c r="I3446" s="11">
        <v>1415583695</v>
      </c>
      <c r="J3446">
        <v>1410396095</v>
      </c>
      <c r="K3446" t="b">
        <v>0</v>
      </c>
      <c r="L3446">
        <v>36</v>
      </c>
      <c r="M3446" t="b">
        <v>0</v>
      </c>
      <c r="N3446">
        <f>ROUND(E3446/D3446*100,0)</f>
        <v>15</v>
      </c>
      <c r="O3446">
        <f>IFERROR(ROUND(E3446/L3446,2),0)</f>
        <v>69.47</v>
      </c>
      <c r="P3446" s="12" t="s">
        <v>8288</v>
      </c>
      <c r="Q3446" t="s">
        <v>8310</v>
      </c>
      <c r="R3446" s="9">
        <f t="shared" si="164"/>
        <v>41893.028877314813</v>
      </c>
      <c r="S3446" s="9">
        <f t="shared" si="165"/>
        <v>41953.070543981477</v>
      </c>
      <c r="T3446">
        <f t="shared" si="166"/>
        <v>2014</v>
      </c>
    </row>
    <row r="3447" spans="1:20" x14ac:dyDescent="0.35">
      <c r="A3447">
        <v>442</v>
      </c>
      <c r="B3447" s="3" t="s">
        <v>443</v>
      </c>
      <c r="C3447" s="3" t="s">
        <v>4552</v>
      </c>
      <c r="D3447" s="6">
        <v>17000</v>
      </c>
      <c r="E3447" s="8">
        <v>6691</v>
      </c>
      <c r="F3447" t="s">
        <v>8220</v>
      </c>
      <c r="G3447" t="s">
        <v>8223</v>
      </c>
      <c r="H3447" t="s">
        <v>8245</v>
      </c>
      <c r="I3447" s="11">
        <v>1424380783</v>
      </c>
      <c r="J3447">
        <v>1421788783</v>
      </c>
      <c r="K3447" t="b">
        <v>0</v>
      </c>
      <c r="L3447">
        <v>17</v>
      </c>
      <c r="M3447" t="b">
        <v>0</v>
      </c>
      <c r="N3447">
        <f>ROUND(E3447/D3447*100,0)</f>
        <v>39</v>
      </c>
      <c r="O3447">
        <f>IFERROR(ROUND(E3447/L3447,2),0)</f>
        <v>393.59</v>
      </c>
      <c r="P3447" s="12" t="s">
        <v>8290</v>
      </c>
      <c r="Q3447" t="s">
        <v>8304</v>
      </c>
      <c r="R3447" s="9">
        <f t="shared" si="164"/>
        <v>42024.888692129629</v>
      </c>
      <c r="S3447" s="9">
        <f t="shared" si="165"/>
        <v>42054.888692129629</v>
      </c>
      <c r="T3447">
        <f t="shared" si="166"/>
        <v>2015</v>
      </c>
    </row>
    <row r="3448" spans="1:20" ht="58" x14ac:dyDescent="0.35">
      <c r="A3448">
        <v>1431</v>
      </c>
      <c r="B3448" s="3" t="s">
        <v>1432</v>
      </c>
      <c r="C3448" s="3" t="s">
        <v>5541</v>
      </c>
      <c r="D3448" s="6">
        <v>17000</v>
      </c>
      <c r="E3448" s="8">
        <v>5431</v>
      </c>
      <c r="F3448" t="s">
        <v>8220</v>
      </c>
      <c r="G3448" t="s">
        <v>8223</v>
      </c>
      <c r="H3448" t="s">
        <v>8245</v>
      </c>
      <c r="I3448" s="11">
        <v>1448517816</v>
      </c>
      <c r="J3448">
        <v>1445922216</v>
      </c>
      <c r="K3448" t="b">
        <v>0</v>
      </c>
      <c r="L3448">
        <v>47</v>
      </c>
      <c r="M3448" t="b">
        <v>0</v>
      </c>
      <c r="N3448">
        <f>ROUND(E3448/D3448*100,0)</f>
        <v>32</v>
      </c>
      <c r="O3448">
        <f>IFERROR(ROUND(E3448/L3448,2),0)</f>
        <v>115.55</v>
      </c>
      <c r="P3448" s="12" t="s">
        <v>8280</v>
      </c>
      <c r="Q3448" t="s">
        <v>8313</v>
      </c>
      <c r="R3448" s="9">
        <f t="shared" si="164"/>
        <v>42304.210833333331</v>
      </c>
      <c r="S3448" s="9">
        <f t="shared" si="165"/>
        <v>42334.252500000002</v>
      </c>
      <c r="T3448">
        <f t="shared" si="166"/>
        <v>2015</v>
      </c>
    </row>
    <row r="3449" spans="1:20" ht="58" x14ac:dyDescent="0.35">
      <c r="A3449">
        <v>4048</v>
      </c>
      <c r="B3449" s="3" t="s">
        <v>4044</v>
      </c>
      <c r="C3449" s="3" t="s">
        <v>8152</v>
      </c>
      <c r="D3449" s="6">
        <v>17000</v>
      </c>
      <c r="E3449" s="8">
        <v>3001</v>
      </c>
      <c r="F3449" t="s">
        <v>8220</v>
      </c>
      <c r="G3449" t="s">
        <v>8224</v>
      </c>
      <c r="H3449" t="s">
        <v>8246</v>
      </c>
      <c r="I3449" s="11">
        <v>1460373187</v>
      </c>
      <c r="J3449">
        <v>1457352787</v>
      </c>
      <c r="K3449" t="b">
        <v>0</v>
      </c>
      <c r="L3449">
        <v>91</v>
      </c>
      <c r="M3449" t="b">
        <v>0</v>
      </c>
      <c r="N3449">
        <f>ROUND(E3449/D3449*100,0)</f>
        <v>18</v>
      </c>
      <c r="O3449">
        <f>IFERROR(ROUND(E3449/L3449,2),0)</f>
        <v>32.979999999999997</v>
      </c>
      <c r="P3449" s="12" t="s">
        <v>8266</v>
      </c>
      <c r="Q3449" t="s">
        <v>8268</v>
      </c>
      <c r="R3449" s="9">
        <f t="shared" si="164"/>
        <v>42436.509108796294</v>
      </c>
      <c r="S3449" s="9">
        <f t="shared" si="165"/>
        <v>42471.467442129629</v>
      </c>
      <c r="T3449">
        <f t="shared" si="166"/>
        <v>2016</v>
      </c>
    </row>
    <row r="3450" spans="1:20" ht="58" x14ac:dyDescent="0.35">
      <c r="A3450">
        <v>1801</v>
      </c>
      <c r="B3450" s="3" t="s">
        <v>1802</v>
      </c>
      <c r="C3450" s="3" t="s">
        <v>5911</v>
      </c>
      <c r="D3450" s="6">
        <v>17000</v>
      </c>
      <c r="E3450" s="8">
        <v>2355</v>
      </c>
      <c r="F3450" t="s">
        <v>8220</v>
      </c>
      <c r="G3450" t="s">
        <v>8224</v>
      </c>
      <c r="H3450" t="s">
        <v>8246</v>
      </c>
      <c r="I3450" s="11">
        <v>1450181400</v>
      </c>
      <c r="J3450">
        <v>1447429868</v>
      </c>
      <c r="K3450" t="b">
        <v>1</v>
      </c>
      <c r="L3450">
        <v>37</v>
      </c>
      <c r="M3450" t="b">
        <v>0</v>
      </c>
      <c r="N3450">
        <f>ROUND(E3450/D3450*100,0)</f>
        <v>14</v>
      </c>
      <c r="O3450">
        <f>IFERROR(ROUND(E3450/L3450,2),0)</f>
        <v>63.65</v>
      </c>
      <c r="P3450" s="12" t="s">
        <v>8282</v>
      </c>
      <c r="Q3450" t="s">
        <v>8283</v>
      </c>
      <c r="R3450" s="9">
        <f t="shared" si="164"/>
        <v>42321.660509259258</v>
      </c>
      <c r="S3450" s="9">
        <f t="shared" si="165"/>
        <v>42353.506944444445</v>
      </c>
      <c r="T3450">
        <f t="shared" si="166"/>
        <v>2015</v>
      </c>
    </row>
    <row r="3451" spans="1:20" ht="29" x14ac:dyDescent="0.35">
      <c r="A3451">
        <v>165</v>
      </c>
      <c r="B3451" s="3" t="s">
        <v>167</v>
      </c>
      <c r="C3451" s="3" t="s">
        <v>4275</v>
      </c>
      <c r="D3451" s="6">
        <v>17000</v>
      </c>
      <c r="E3451" s="8">
        <v>0</v>
      </c>
      <c r="F3451" t="s">
        <v>8220</v>
      </c>
      <c r="G3451" t="s">
        <v>8224</v>
      </c>
      <c r="H3451" t="s">
        <v>8246</v>
      </c>
      <c r="I3451" s="11">
        <v>1452613724</v>
      </c>
      <c r="J3451">
        <v>1450021724</v>
      </c>
      <c r="K3451" t="b">
        <v>0</v>
      </c>
      <c r="L3451">
        <v>0</v>
      </c>
      <c r="M3451" t="b">
        <v>0</v>
      </c>
      <c r="N3451">
        <f>ROUND(E3451/D3451*100,0)</f>
        <v>0</v>
      </c>
      <c r="O3451">
        <f>IFERROR(ROUND(E3451/L3451,2),0)</f>
        <v>0</v>
      </c>
      <c r="P3451" s="12" t="s">
        <v>8290</v>
      </c>
      <c r="Q3451" t="s">
        <v>8292</v>
      </c>
      <c r="R3451" s="9">
        <f t="shared" si="164"/>
        <v>42351.658842592587</v>
      </c>
      <c r="S3451" s="9">
        <f t="shared" si="165"/>
        <v>42381.658842592587</v>
      </c>
      <c r="T3451">
        <f t="shared" si="166"/>
        <v>2015</v>
      </c>
    </row>
    <row r="3452" spans="1:20" ht="58" x14ac:dyDescent="0.35">
      <c r="A3452">
        <v>3631</v>
      </c>
      <c r="B3452" s="3" t="s">
        <v>3629</v>
      </c>
      <c r="C3452" s="3" t="s">
        <v>7741</v>
      </c>
      <c r="D3452" s="6">
        <v>17100</v>
      </c>
      <c r="E3452" s="8">
        <v>8725</v>
      </c>
      <c r="F3452" t="s">
        <v>8220</v>
      </c>
      <c r="G3452" t="s">
        <v>8223</v>
      </c>
      <c r="H3452" t="s">
        <v>8245</v>
      </c>
      <c r="I3452" s="11">
        <v>1411444740</v>
      </c>
      <c r="J3452">
        <v>1409335497</v>
      </c>
      <c r="K3452" t="b">
        <v>0</v>
      </c>
      <c r="L3452">
        <v>59</v>
      </c>
      <c r="M3452" t="b">
        <v>0</v>
      </c>
      <c r="N3452">
        <f>ROUND(E3452/D3452*100,0)</f>
        <v>51</v>
      </c>
      <c r="O3452">
        <f>IFERROR(ROUND(E3452/L3452,2),0)</f>
        <v>147.88</v>
      </c>
      <c r="P3452" s="12" t="s">
        <v>8266</v>
      </c>
      <c r="Q3452" t="s">
        <v>8269</v>
      </c>
      <c r="R3452" s="9">
        <f t="shared" si="164"/>
        <v>41880.753437499996</v>
      </c>
      <c r="S3452" s="9">
        <f t="shared" si="165"/>
        <v>41905.165972222225</v>
      </c>
      <c r="T3452">
        <f t="shared" si="166"/>
        <v>2014</v>
      </c>
    </row>
    <row r="3453" spans="1:20" ht="43.5" x14ac:dyDescent="0.35">
      <c r="A3453">
        <v>1803</v>
      </c>
      <c r="B3453" s="3" t="s">
        <v>1804</v>
      </c>
      <c r="C3453" s="3" t="s">
        <v>5913</v>
      </c>
      <c r="D3453" s="6">
        <v>17500</v>
      </c>
      <c r="E3453" s="8">
        <v>5390</v>
      </c>
      <c r="F3453" t="s">
        <v>8220</v>
      </c>
      <c r="G3453" t="s">
        <v>8223</v>
      </c>
      <c r="H3453" t="s">
        <v>8245</v>
      </c>
      <c r="I3453" s="11">
        <v>1423878182</v>
      </c>
      <c r="J3453">
        <v>1421199782</v>
      </c>
      <c r="K3453" t="b">
        <v>1</v>
      </c>
      <c r="L3453">
        <v>75</v>
      </c>
      <c r="M3453" t="b">
        <v>0</v>
      </c>
      <c r="N3453">
        <f>ROUND(E3453/D3453*100,0)</f>
        <v>31</v>
      </c>
      <c r="O3453">
        <f>IFERROR(ROUND(E3453/L3453,2),0)</f>
        <v>71.87</v>
      </c>
      <c r="P3453" s="12" t="s">
        <v>8282</v>
      </c>
      <c r="Q3453" t="s">
        <v>8283</v>
      </c>
      <c r="R3453" s="9">
        <f t="shared" si="164"/>
        <v>42018.071550925932</v>
      </c>
      <c r="S3453" s="9">
        <f t="shared" si="165"/>
        <v>42049.071550925932</v>
      </c>
      <c r="T3453">
        <f t="shared" si="166"/>
        <v>2015</v>
      </c>
    </row>
    <row r="3454" spans="1:20" ht="29" x14ac:dyDescent="0.35">
      <c r="A3454">
        <v>982</v>
      </c>
      <c r="B3454" s="3" t="s">
        <v>983</v>
      </c>
      <c r="C3454" s="3" t="s">
        <v>5092</v>
      </c>
      <c r="D3454" s="6">
        <v>17500</v>
      </c>
      <c r="E3454" s="8">
        <v>3</v>
      </c>
      <c r="F3454" t="s">
        <v>8220</v>
      </c>
      <c r="G3454" t="s">
        <v>8223</v>
      </c>
      <c r="H3454" t="s">
        <v>8245</v>
      </c>
      <c r="I3454" s="11">
        <v>1475431486</v>
      </c>
      <c r="J3454">
        <v>1472839486</v>
      </c>
      <c r="K3454" t="b">
        <v>0</v>
      </c>
      <c r="L3454">
        <v>3</v>
      </c>
      <c r="M3454" t="b">
        <v>0</v>
      </c>
      <c r="N3454">
        <f>ROUND(E3454/D3454*100,0)</f>
        <v>0</v>
      </c>
      <c r="O3454">
        <f>IFERROR(ROUND(E3454/L3454,2),0)</f>
        <v>1</v>
      </c>
      <c r="P3454" s="12" t="s">
        <v>8277</v>
      </c>
      <c r="Q3454" t="s">
        <v>8279</v>
      </c>
      <c r="R3454" s="9">
        <f t="shared" si="164"/>
        <v>42615.753310185188</v>
      </c>
      <c r="S3454" s="9">
        <f t="shared" si="165"/>
        <v>42645.753310185188</v>
      </c>
      <c r="T3454">
        <f t="shared" si="166"/>
        <v>2016</v>
      </c>
    </row>
    <row r="3455" spans="1:20" ht="43.5" x14ac:dyDescent="0.35">
      <c r="A3455">
        <v>770</v>
      </c>
      <c r="B3455" s="3" t="s">
        <v>771</v>
      </c>
      <c r="C3455" s="3" t="s">
        <v>4880</v>
      </c>
      <c r="D3455" s="6">
        <v>17500</v>
      </c>
      <c r="E3455" s="8">
        <v>0</v>
      </c>
      <c r="F3455" t="s">
        <v>8220</v>
      </c>
      <c r="G3455" t="s">
        <v>8223</v>
      </c>
      <c r="H3455" t="s">
        <v>8245</v>
      </c>
      <c r="I3455" s="11">
        <v>1361750369</v>
      </c>
      <c r="J3455">
        <v>1358294369</v>
      </c>
      <c r="K3455" t="b">
        <v>0</v>
      </c>
      <c r="L3455">
        <v>0</v>
      </c>
      <c r="M3455" t="b">
        <v>0</v>
      </c>
      <c r="N3455">
        <f>ROUND(E3455/D3455*100,0)</f>
        <v>0</v>
      </c>
      <c r="O3455">
        <f>IFERROR(ROUND(E3455/L3455,2),0)</f>
        <v>0</v>
      </c>
      <c r="P3455" s="12" t="s">
        <v>8280</v>
      </c>
      <c r="Q3455" t="s">
        <v>8317</v>
      </c>
      <c r="R3455" s="9">
        <f t="shared" si="164"/>
        <v>41289.999641203707</v>
      </c>
      <c r="S3455" s="9">
        <f t="shared" si="165"/>
        <v>41329.999641203707</v>
      </c>
      <c r="T3455">
        <f t="shared" si="166"/>
        <v>2013</v>
      </c>
    </row>
    <row r="3456" spans="1:20" ht="43.5" x14ac:dyDescent="0.35">
      <c r="A3456">
        <v>3953</v>
      </c>
      <c r="B3456" s="3" t="s">
        <v>3950</v>
      </c>
      <c r="C3456" s="3" t="s">
        <v>8060</v>
      </c>
      <c r="D3456" s="6">
        <v>17600</v>
      </c>
      <c r="E3456" s="8">
        <v>0</v>
      </c>
      <c r="F3456" t="s">
        <v>8220</v>
      </c>
      <c r="G3456" t="s">
        <v>8223</v>
      </c>
      <c r="H3456" t="s">
        <v>8245</v>
      </c>
      <c r="I3456" s="11">
        <v>1469834940</v>
      </c>
      <c r="J3456">
        <v>1467162586</v>
      </c>
      <c r="K3456" t="b">
        <v>0</v>
      </c>
      <c r="L3456">
        <v>0</v>
      </c>
      <c r="M3456" t="b">
        <v>0</v>
      </c>
      <c r="N3456">
        <f>ROUND(E3456/D3456*100,0)</f>
        <v>0</v>
      </c>
      <c r="O3456">
        <f>IFERROR(ROUND(E3456/L3456,2),0)</f>
        <v>0</v>
      </c>
      <c r="P3456" s="12" t="s">
        <v>8266</v>
      </c>
      <c r="Q3456" t="s">
        <v>8268</v>
      </c>
      <c r="R3456" s="9">
        <f t="shared" si="164"/>
        <v>42550.048449074078</v>
      </c>
      <c r="S3456" s="9">
        <f t="shared" si="165"/>
        <v>42580.978472222225</v>
      </c>
      <c r="T3456">
        <f t="shared" si="166"/>
        <v>2016</v>
      </c>
    </row>
    <row r="3457" spans="1:20" ht="29" x14ac:dyDescent="0.35">
      <c r="A3457">
        <v>4022</v>
      </c>
      <c r="B3457" s="3" t="s">
        <v>4018</v>
      </c>
      <c r="C3457" s="3" t="s">
        <v>8127</v>
      </c>
      <c r="D3457" s="6">
        <v>18000</v>
      </c>
      <c r="E3457" s="8">
        <v>12521</v>
      </c>
      <c r="F3457" t="s">
        <v>8220</v>
      </c>
      <c r="G3457" t="s">
        <v>8223</v>
      </c>
      <c r="H3457" t="s">
        <v>8245</v>
      </c>
      <c r="I3457" s="11">
        <v>1422759240</v>
      </c>
      <c r="J3457">
        <v>1418824867</v>
      </c>
      <c r="K3457" t="b">
        <v>0</v>
      </c>
      <c r="L3457">
        <v>197</v>
      </c>
      <c r="M3457" t="b">
        <v>0</v>
      </c>
      <c r="N3457">
        <f>ROUND(E3457/D3457*100,0)</f>
        <v>70</v>
      </c>
      <c r="O3457">
        <f>IFERROR(ROUND(E3457/L3457,2),0)</f>
        <v>63.56</v>
      </c>
      <c r="P3457" s="12" t="s">
        <v>8266</v>
      </c>
      <c r="Q3457" t="s">
        <v>8268</v>
      </c>
      <c r="R3457" s="9">
        <f t="shared" si="164"/>
        <v>41990.584108796291</v>
      </c>
      <c r="S3457" s="9">
        <f t="shared" si="165"/>
        <v>42036.120833333334</v>
      </c>
      <c r="T3457">
        <f t="shared" si="166"/>
        <v>2014</v>
      </c>
    </row>
    <row r="3458" spans="1:20" ht="29" x14ac:dyDescent="0.35">
      <c r="A3458">
        <v>1817</v>
      </c>
      <c r="B3458" s="3" t="s">
        <v>1818</v>
      </c>
      <c r="C3458" s="3" t="s">
        <v>5927</v>
      </c>
      <c r="D3458" s="6">
        <v>18000</v>
      </c>
      <c r="E3458" s="8">
        <v>9419</v>
      </c>
      <c r="F3458" t="s">
        <v>8220</v>
      </c>
      <c r="G3458" t="s">
        <v>8223</v>
      </c>
      <c r="H3458" t="s">
        <v>8245</v>
      </c>
      <c r="I3458" s="11">
        <v>1485759540</v>
      </c>
      <c r="J3458">
        <v>1480607607</v>
      </c>
      <c r="K3458" t="b">
        <v>0</v>
      </c>
      <c r="L3458">
        <v>100</v>
      </c>
      <c r="M3458" t="b">
        <v>0</v>
      </c>
      <c r="N3458">
        <f>ROUND(E3458/D3458*100,0)</f>
        <v>52</v>
      </c>
      <c r="O3458">
        <f>IFERROR(ROUND(E3458/L3458,2),0)</f>
        <v>94.19</v>
      </c>
      <c r="P3458" s="12" t="s">
        <v>8282</v>
      </c>
      <c r="Q3458" t="s">
        <v>8283</v>
      </c>
      <c r="R3458" s="9">
        <f t="shared" si="164"/>
        <v>42705.662118055552</v>
      </c>
      <c r="S3458" s="9">
        <f t="shared" si="165"/>
        <v>42765.290972222225</v>
      </c>
      <c r="T3458">
        <f t="shared" si="166"/>
        <v>2016</v>
      </c>
    </row>
    <row r="3459" spans="1:20" ht="43.5" x14ac:dyDescent="0.35">
      <c r="A3459">
        <v>1094</v>
      </c>
      <c r="B3459" s="3" t="s">
        <v>1095</v>
      </c>
      <c r="C3459" s="3" t="s">
        <v>5204</v>
      </c>
      <c r="D3459" s="6">
        <v>18000</v>
      </c>
      <c r="E3459" s="8">
        <v>3294.01</v>
      </c>
      <c r="F3459" t="s">
        <v>8220</v>
      </c>
      <c r="G3459" t="s">
        <v>8223</v>
      </c>
      <c r="H3459" t="s">
        <v>8245</v>
      </c>
      <c r="I3459" s="11">
        <v>1318180033</v>
      </c>
      <c r="J3459">
        <v>1315588033</v>
      </c>
      <c r="K3459" t="b">
        <v>0</v>
      </c>
      <c r="L3459">
        <v>27</v>
      </c>
      <c r="M3459" t="b">
        <v>0</v>
      </c>
      <c r="N3459">
        <f>ROUND(E3459/D3459*100,0)</f>
        <v>18</v>
      </c>
      <c r="O3459">
        <f>IFERROR(ROUND(E3459/L3459,2),0)</f>
        <v>122</v>
      </c>
      <c r="P3459" s="12" t="s">
        <v>8285</v>
      </c>
      <c r="Q3459" t="s">
        <v>8300</v>
      </c>
      <c r="R3459" s="9">
        <f t="shared" ref="R3459:R3522" si="167">(((J3459/60)/60)/24)+DATE(1970,1,1)</f>
        <v>40795.713344907403</v>
      </c>
      <c r="S3459" s="9">
        <f t="shared" ref="S3459:S3522" si="168">(((I3459/60)/60)/24)+DATE(1970,1,1)</f>
        <v>40825.713344907403</v>
      </c>
      <c r="T3459">
        <f t="shared" si="166"/>
        <v>2011</v>
      </c>
    </row>
    <row r="3460" spans="1:20" ht="43.5" x14ac:dyDescent="0.35">
      <c r="A3460">
        <v>2517</v>
      </c>
      <c r="B3460" s="3" t="s">
        <v>2517</v>
      </c>
      <c r="C3460" s="3" t="s">
        <v>6627</v>
      </c>
      <c r="D3460" s="6">
        <v>18000</v>
      </c>
      <c r="E3460" s="8">
        <v>1767</v>
      </c>
      <c r="F3460" t="s">
        <v>8220</v>
      </c>
      <c r="G3460" t="s">
        <v>8228</v>
      </c>
      <c r="H3460" t="s">
        <v>8250</v>
      </c>
      <c r="I3460" s="11">
        <v>1426788930</v>
      </c>
      <c r="J3460">
        <v>1424200530</v>
      </c>
      <c r="K3460" t="b">
        <v>0</v>
      </c>
      <c r="L3460">
        <v>33</v>
      </c>
      <c r="M3460" t="b">
        <v>0</v>
      </c>
      <c r="N3460">
        <f>ROUND(E3460/D3460*100,0)</f>
        <v>10</v>
      </c>
      <c r="O3460">
        <f>IFERROR(ROUND(E3460/L3460,2),0)</f>
        <v>53.55</v>
      </c>
      <c r="P3460" s="12" t="s">
        <v>8288</v>
      </c>
      <c r="Q3460" t="s">
        <v>8322</v>
      </c>
      <c r="R3460" s="9">
        <f t="shared" si="167"/>
        <v>42052.802430555559</v>
      </c>
      <c r="S3460" s="9">
        <f t="shared" si="168"/>
        <v>42082.760763888888</v>
      </c>
      <c r="T3460">
        <f t="shared" si="166"/>
        <v>2015</v>
      </c>
    </row>
    <row r="3461" spans="1:20" ht="43.5" x14ac:dyDescent="0.35">
      <c r="A3461">
        <v>1862</v>
      </c>
      <c r="B3461" s="3" t="s">
        <v>1863</v>
      </c>
      <c r="C3461" s="3" t="s">
        <v>5972</v>
      </c>
      <c r="D3461" s="6">
        <v>18000</v>
      </c>
      <c r="E3461" s="8">
        <v>1455</v>
      </c>
      <c r="F3461" t="s">
        <v>8220</v>
      </c>
      <c r="G3461" t="s">
        <v>8223</v>
      </c>
      <c r="H3461" t="s">
        <v>8245</v>
      </c>
      <c r="I3461" s="11">
        <v>1488958200</v>
      </c>
      <c r="J3461">
        <v>1484912974</v>
      </c>
      <c r="K3461" t="b">
        <v>0</v>
      </c>
      <c r="L3461">
        <v>16</v>
      </c>
      <c r="M3461" t="b">
        <v>0</v>
      </c>
      <c r="N3461">
        <f>ROUND(E3461/D3461*100,0)</f>
        <v>8</v>
      </c>
      <c r="O3461">
        <f>IFERROR(ROUND(E3461/L3461,2),0)</f>
        <v>90.94</v>
      </c>
      <c r="P3461" s="12" t="s">
        <v>8285</v>
      </c>
      <c r="Q3461" t="s">
        <v>8309</v>
      </c>
      <c r="R3461" s="9">
        <f t="shared" si="167"/>
        <v>42755.492754629624</v>
      </c>
      <c r="S3461" s="9">
        <f t="shared" si="168"/>
        <v>42802.3125</v>
      </c>
      <c r="T3461">
        <f t="shared" si="166"/>
        <v>2017</v>
      </c>
    </row>
    <row r="3462" spans="1:20" ht="43.5" x14ac:dyDescent="0.35">
      <c r="A3462">
        <v>1168</v>
      </c>
      <c r="B3462" s="3" t="s">
        <v>1169</v>
      </c>
      <c r="C3462" s="3" t="s">
        <v>5278</v>
      </c>
      <c r="D3462" s="6">
        <v>18000</v>
      </c>
      <c r="E3462" s="8">
        <v>1020</v>
      </c>
      <c r="F3462" t="s">
        <v>8220</v>
      </c>
      <c r="G3462" t="s">
        <v>8223</v>
      </c>
      <c r="H3462" t="s">
        <v>8245</v>
      </c>
      <c r="I3462" s="11">
        <v>1474507065</v>
      </c>
      <c r="J3462">
        <v>1471915065</v>
      </c>
      <c r="K3462" t="b">
        <v>0</v>
      </c>
      <c r="L3462">
        <v>3</v>
      </c>
      <c r="M3462" t="b">
        <v>0</v>
      </c>
      <c r="N3462">
        <f>ROUND(E3462/D3462*100,0)</f>
        <v>6</v>
      </c>
      <c r="O3462">
        <f>IFERROR(ROUND(E3462/L3462,2),0)</f>
        <v>340</v>
      </c>
      <c r="P3462" s="12" t="s">
        <v>8288</v>
      </c>
      <c r="Q3462" t="s">
        <v>8310</v>
      </c>
      <c r="R3462" s="9">
        <f t="shared" si="167"/>
        <v>42605.053993055553</v>
      </c>
      <c r="S3462" s="9">
        <f t="shared" si="168"/>
        <v>42635.053993055553</v>
      </c>
      <c r="T3462">
        <f t="shared" si="166"/>
        <v>2016</v>
      </c>
    </row>
    <row r="3463" spans="1:20" x14ac:dyDescent="0.35">
      <c r="A3463">
        <v>1086</v>
      </c>
      <c r="B3463" s="3" t="s">
        <v>1087</v>
      </c>
      <c r="C3463" s="3" t="s">
        <v>5196</v>
      </c>
      <c r="D3463" s="6">
        <v>18000</v>
      </c>
      <c r="E3463" s="8">
        <v>15</v>
      </c>
      <c r="F3463" t="s">
        <v>8220</v>
      </c>
      <c r="G3463" t="s">
        <v>8223</v>
      </c>
      <c r="H3463" t="s">
        <v>8245</v>
      </c>
      <c r="I3463" s="11">
        <v>1408913291</v>
      </c>
      <c r="J3463">
        <v>1406321291</v>
      </c>
      <c r="K3463" t="b">
        <v>0</v>
      </c>
      <c r="L3463">
        <v>2</v>
      </c>
      <c r="M3463" t="b">
        <v>0</v>
      </c>
      <c r="N3463">
        <f>ROUND(E3463/D3463*100,0)</f>
        <v>0</v>
      </c>
      <c r="O3463">
        <f>IFERROR(ROUND(E3463/L3463,2),0)</f>
        <v>7.5</v>
      </c>
      <c r="P3463" s="12" t="s">
        <v>8285</v>
      </c>
      <c r="Q3463" t="s">
        <v>8300</v>
      </c>
      <c r="R3463" s="9">
        <f t="shared" si="167"/>
        <v>41845.866793981484</v>
      </c>
      <c r="S3463" s="9">
        <f t="shared" si="168"/>
        <v>41875.866793981484</v>
      </c>
      <c r="T3463">
        <f t="shared" si="166"/>
        <v>2014</v>
      </c>
    </row>
    <row r="3464" spans="1:20" ht="43.5" x14ac:dyDescent="0.35">
      <c r="A3464">
        <v>1541</v>
      </c>
      <c r="B3464" s="3" t="s">
        <v>1542</v>
      </c>
      <c r="C3464" s="3" t="s">
        <v>5651</v>
      </c>
      <c r="D3464" s="6">
        <v>18000</v>
      </c>
      <c r="E3464" s="8">
        <v>6</v>
      </c>
      <c r="F3464" t="s">
        <v>8220</v>
      </c>
      <c r="G3464" t="s">
        <v>8223</v>
      </c>
      <c r="H3464" t="s">
        <v>8245</v>
      </c>
      <c r="I3464" s="11">
        <v>1420045538</v>
      </c>
      <c r="J3464">
        <v>1417453538</v>
      </c>
      <c r="K3464" t="b">
        <v>0</v>
      </c>
      <c r="L3464">
        <v>2</v>
      </c>
      <c r="M3464" t="b">
        <v>0</v>
      </c>
      <c r="N3464">
        <f>ROUND(E3464/D3464*100,0)</f>
        <v>0</v>
      </c>
      <c r="O3464">
        <f>IFERROR(ROUND(E3464/L3464,2),0)</f>
        <v>3</v>
      </c>
      <c r="P3464" s="12" t="s">
        <v>8282</v>
      </c>
      <c r="Q3464" t="s">
        <v>8320</v>
      </c>
      <c r="R3464" s="9">
        <f t="shared" si="167"/>
        <v>41974.712245370371</v>
      </c>
      <c r="S3464" s="9">
        <f t="shared" si="168"/>
        <v>42004.712245370371</v>
      </c>
      <c r="T3464">
        <f t="shared" si="166"/>
        <v>2014</v>
      </c>
    </row>
    <row r="3465" spans="1:20" ht="58" x14ac:dyDescent="0.35">
      <c r="A3465">
        <v>3058</v>
      </c>
      <c r="B3465" s="3" t="s">
        <v>3058</v>
      </c>
      <c r="C3465" s="3" t="s">
        <v>7168</v>
      </c>
      <c r="D3465" s="6">
        <v>18000</v>
      </c>
      <c r="E3465" s="8">
        <v>3</v>
      </c>
      <c r="F3465" t="s">
        <v>8220</v>
      </c>
      <c r="G3465" t="s">
        <v>8236</v>
      </c>
      <c r="H3465" t="s">
        <v>8248</v>
      </c>
      <c r="I3465" s="11">
        <v>1463734740</v>
      </c>
      <c r="J3465">
        <v>1459414740</v>
      </c>
      <c r="K3465" t="b">
        <v>0</v>
      </c>
      <c r="L3465">
        <v>3</v>
      </c>
      <c r="M3465" t="b">
        <v>0</v>
      </c>
      <c r="N3465">
        <f>ROUND(E3465/D3465*100,0)</f>
        <v>0</v>
      </c>
      <c r="O3465">
        <f>IFERROR(ROUND(E3465/L3465,2),0)</f>
        <v>1</v>
      </c>
      <c r="P3465" s="12" t="s">
        <v>8266</v>
      </c>
      <c r="Q3465" t="s">
        <v>8267</v>
      </c>
      <c r="R3465" s="9">
        <f t="shared" si="167"/>
        <v>42460.374305555553</v>
      </c>
      <c r="S3465" s="9">
        <f t="shared" si="168"/>
        <v>42510.374305555553</v>
      </c>
      <c r="T3465">
        <f t="shared" si="166"/>
        <v>2016</v>
      </c>
    </row>
    <row r="3466" spans="1:20" ht="58" x14ac:dyDescent="0.3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 s="11">
        <v>1448388418</v>
      </c>
      <c r="J3466">
        <v>1443200818</v>
      </c>
      <c r="K3466" t="b">
        <v>0</v>
      </c>
      <c r="L3466">
        <v>5</v>
      </c>
      <c r="M3466" t="b">
        <v>0</v>
      </c>
      <c r="N3466">
        <f>ROUND(E3466/D3466*100,0)</f>
        <v>0</v>
      </c>
      <c r="O3466">
        <f>IFERROR(ROUND(E3466/L3466,2),0)</f>
        <v>3.8</v>
      </c>
      <c r="P3466" s="12" t="s">
        <v>8277</v>
      </c>
      <c r="Q3466" t="s">
        <v>8284</v>
      </c>
      <c r="R3466" s="9">
        <f t="shared" si="167"/>
        <v>42272.713171296295</v>
      </c>
      <c r="S3466" s="9">
        <f t="shared" si="168"/>
        <v>42332.754837962959</v>
      </c>
      <c r="T3466">
        <f t="shared" si="166"/>
        <v>2015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>ROUND(E3467/D3467*100,0)</f>
        <v>0</v>
      </c>
      <c r="O3467">
        <f>IFERROR(ROUND(E3467/L3467,2),0)</f>
        <v>3</v>
      </c>
      <c r="P3467" s="12" t="s">
        <v>8277</v>
      </c>
      <c r="Q3467" t="s">
        <v>8307</v>
      </c>
      <c r="R3467" s="9">
        <f t="shared" si="167"/>
        <v>42759.593310185184</v>
      </c>
      <c r="S3467" s="9">
        <f t="shared" si="168"/>
        <v>42819.55164351852</v>
      </c>
      <c r="T3467">
        <f t="shared" si="166"/>
        <v>2017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>ROUND(E3468/D3468*100,0)</f>
        <v>0</v>
      </c>
      <c r="O3468">
        <f>IFERROR(ROUND(E3468/L3468,2),0)</f>
        <v>18</v>
      </c>
      <c r="P3468" s="12" t="s">
        <v>8293</v>
      </c>
      <c r="Q3468" t="s">
        <v>8296</v>
      </c>
      <c r="R3468" s="9">
        <f t="shared" si="167"/>
        <v>42792.843969907408</v>
      </c>
      <c r="S3468" s="9">
        <f t="shared" si="168"/>
        <v>42852.802303240736</v>
      </c>
      <c r="T3468">
        <f t="shared" si="166"/>
        <v>2017</v>
      </c>
    </row>
    <row r="3469" spans="1:20" ht="58" x14ac:dyDescent="0.35">
      <c r="A3469">
        <v>564</v>
      </c>
      <c r="B3469" s="3" t="s">
        <v>565</v>
      </c>
      <c r="C3469" s="3" t="s">
        <v>4674</v>
      </c>
      <c r="D3469" s="6">
        <v>18000</v>
      </c>
      <c r="E3469" s="8">
        <v>1</v>
      </c>
      <c r="F3469" t="s">
        <v>8220</v>
      </c>
      <c r="G3469" t="s">
        <v>8229</v>
      </c>
      <c r="H3469" t="s">
        <v>8248</v>
      </c>
      <c r="I3469" s="11">
        <v>1457822275</v>
      </c>
      <c r="J3469">
        <v>1455230275</v>
      </c>
      <c r="K3469" t="b">
        <v>0</v>
      </c>
      <c r="L3469">
        <v>1</v>
      </c>
      <c r="M3469" t="b">
        <v>0</v>
      </c>
      <c r="N3469">
        <f>ROUND(E3469/D3469*100,0)</f>
        <v>0</v>
      </c>
      <c r="O3469">
        <f>IFERROR(ROUND(E3469/L3469,2),0)</f>
        <v>1</v>
      </c>
      <c r="P3469" s="12" t="s">
        <v>8277</v>
      </c>
      <c r="Q3469" t="s">
        <v>8307</v>
      </c>
      <c r="R3469" s="9">
        <f t="shared" si="167"/>
        <v>42411.942997685182</v>
      </c>
      <c r="S3469" s="9">
        <f t="shared" si="168"/>
        <v>42441.942997685182</v>
      </c>
      <c r="T3469">
        <f t="shared" si="166"/>
        <v>2016</v>
      </c>
    </row>
    <row r="3470" spans="1:20" ht="43.5" x14ac:dyDescent="0.35">
      <c r="A3470">
        <v>1161</v>
      </c>
      <c r="B3470" s="3" t="s">
        <v>1162</v>
      </c>
      <c r="C3470" s="3" t="s">
        <v>5271</v>
      </c>
      <c r="D3470" s="6">
        <v>18000</v>
      </c>
      <c r="E3470" s="8">
        <v>0</v>
      </c>
      <c r="F3470" t="s">
        <v>8220</v>
      </c>
      <c r="G3470" t="s">
        <v>8223</v>
      </c>
      <c r="H3470" t="s">
        <v>8245</v>
      </c>
      <c r="I3470" s="11">
        <v>1432047989</v>
      </c>
      <c r="J3470">
        <v>1430233589</v>
      </c>
      <c r="K3470" t="b">
        <v>0</v>
      </c>
      <c r="L3470">
        <v>0</v>
      </c>
      <c r="M3470" t="b">
        <v>0</v>
      </c>
      <c r="N3470">
        <f>ROUND(E3470/D3470*100,0)</f>
        <v>0</v>
      </c>
      <c r="O3470">
        <f>IFERROR(ROUND(E3470/L3470,2),0)</f>
        <v>0</v>
      </c>
      <c r="P3470" s="12" t="s">
        <v>8288</v>
      </c>
      <c r="Q3470" t="s">
        <v>8310</v>
      </c>
      <c r="R3470" s="9">
        <f t="shared" si="167"/>
        <v>42122.629502314812</v>
      </c>
      <c r="S3470" s="9">
        <f t="shared" si="168"/>
        <v>42143.629502314812</v>
      </c>
      <c r="T3470">
        <f t="shared" si="166"/>
        <v>2015</v>
      </c>
    </row>
    <row r="3471" spans="1:20" ht="58" x14ac:dyDescent="0.35">
      <c r="A3471">
        <v>1796</v>
      </c>
      <c r="B3471" s="3" t="s">
        <v>1797</v>
      </c>
      <c r="C3471" s="3" t="s">
        <v>5906</v>
      </c>
      <c r="D3471" s="6">
        <v>19000</v>
      </c>
      <c r="E3471" s="8">
        <v>4190</v>
      </c>
      <c r="F3471" t="s">
        <v>8220</v>
      </c>
      <c r="G3471" t="s">
        <v>8224</v>
      </c>
      <c r="H3471" t="s">
        <v>8246</v>
      </c>
      <c r="I3471" s="11">
        <v>1469356366</v>
      </c>
      <c r="J3471">
        <v>1464172366</v>
      </c>
      <c r="K3471" t="b">
        <v>1</v>
      </c>
      <c r="L3471">
        <v>86</v>
      </c>
      <c r="M3471" t="b">
        <v>0</v>
      </c>
      <c r="N3471">
        <f>ROUND(E3471/D3471*100,0)</f>
        <v>22</v>
      </c>
      <c r="O3471">
        <f>IFERROR(ROUND(E3471/L3471,2),0)</f>
        <v>48.72</v>
      </c>
      <c r="P3471" s="12" t="s">
        <v>8282</v>
      </c>
      <c r="Q3471" t="s">
        <v>8283</v>
      </c>
      <c r="R3471" s="9">
        <f t="shared" si="167"/>
        <v>42515.439421296294</v>
      </c>
      <c r="S3471" s="9">
        <f t="shared" si="168"/>
        <v>42575.439421296294</v>
      </c>
      <c r="T3471">
        <f t="shared" si="166"/>
        <v>2016</v>
      </c>
    </row>
    <row r="3472" spans="1:20" ht="43.5" x14ac:dyDescent="0.35">
      <c r="A3472">
        <v>2677</v>
      </c>
      <c r="B3472" s="3" t="s">
        <v>2677</v>
      </c>
      <c r="C3472" s="3" t="s">
        <v>6787</v>
      </c>
      <c r="D3472" s="6">
        <v>19500</v>
      </c>
      <c r="E3472" s="8">
        <v>3415</v>
      </c>
      <c r="F3472" t="s">
        <v>8220</v>
      </c>
      <c r="G3472" t="s">
        <v>8223</v>
      </c>
      <c r="H3472" t="s">
        <v>8245</v>
      </c>
      <c r="I3472" s="11">
        <v>1404348143</v>
      </c>
      <c r="J3472">
        <v>1401756143</v>
      </c>
      <c r="K3472" t="b">
        <v>0</v>
      </c>
      <c r="L3472">
        <v>27</v>
      </c>
      <c r="M3472" t="b">
        <v>0</v>
      </c>
      <c r="N3472">
        <f>ROUND(E3472/D3472*100,0)</f>
        <v>18</v>
      </c>
      <c r="O3472">
        <f>IFERROR(ROUND(E3472/L3472,2),0)</f>
        <v>126.48</v>
      </c>
      <c r="P3472" s="12" t="s">
        <v>8277</v>
      </c>
      <c r="Q3472" t="s">
        <v>8305</v>
      </c>
      <c r="R3472" s="9">
        <f t="shared" si="167"/>
        <v>41793.029432870368</v>
      </c>
      <c r="S3472" s="9">
        <f t="shared" si="168"/>
        <v>41823.029432870368</v>
      </c>
      <c r="T3472">
        <f t="shared" si="166"/>
        <v>2014</v>
      </c>
    </row>
    <row r="3473" spans="1:20" ht="43.5" x14ac:dyDescent="0.35">
      <c r="A3473">
        <v>2771</v>
      </c>
      <c r="B3473" s="3" t="s">
        <v>2771</v>
      </c>
      <c r="C3473" s="3" t="s">
        <v>6881</v>
      </c>
      <c r="D3473" s="6">
        <v>19980</v>
      </c>
      <c r="E3473" s="8">
        <v>0</v>
      </c>
      <c r="F3473" t="s">
        <v>8220</v>
      </c>
      <c r="G3473" t="s">
        <v>8223</v>
      </c>
      <c r="H3473" t="s">
        <v>8245</v>
      </c>
      <c r="I3473" s="11">
        <v>1359738000</v>
      </c>
      <c r="J3473">
        <v>1355489140</v>
      </c>
      <c r="K3473" t="b">
        <v>0</v>
      </c>
      <c r="L3473">
        <v>0</v>
      </c>
      <c r="M3473" t="b">
        <v>0</v>
      </c>
      <c r="N3473">
        <f>ROUND(E3473/D3473*100,0)</f>
        <v>0</v>
      </c>
      <c r="O3473">
        <f>IFERROR(ROUND(E3473/L3473,2),0)</f>
        <v>0</v>
      </c>
      <c r="P3473" s="12" t="s">
        <v>8280</v>
      </c>
      <c r="Q3473" t="s">
        <v>8321</v>
      </c>
      <c r="R3473" s="9">
        <f t="shared" si="167"/>
        <v>41257.531712962962</v>
      </c>
      <c r="S3473" s="9">
        <f t="shared" si="168"/>
        <v>41306.708333333336</v>
      </c>
      <c r="T3473">
        <f t="shared" si="166"/>
        <v>2012</v>
      </c>
    </row>
    <row r="3474" spans="1:20" ht="58" x14ac:dyDescent="0.35">
      <c r="A3474">
        <v>688</v>
      </c>
      <c r="B3474" s="3" t="s">
        <v>689</v>
      </c>
      <c r="C3474" s="3" t="s">
        <v>4798</v>
      </c>
      <c r="D3474" s="6">
        <v>20000</v>
      </c>
      <c r="E3474" s="8">
        <v>14598</v>
      </c>
      <c r="F3474" t="s">
        <v>8220</v>
      </c>
      <c r="G3474" t="s">
        <v>8223</v>
      </c>
      <c r="H3474" t="s">
        <v>8245</v>
      </c>
      <c r="I3474" s="11">
        <v>1444876253</v>
      </c>
      <c r="J3474">
        <v>1442284253</v>
      </c>
      <c r="K3474" t="b">
        <v>0</v>
      </c>
      <c r="L3474">
        <v>36</v>
      </c>
      <c r="M3474" t="b">
        <v>0</v>
      </c>
      <c r="N3474">
        <f>ROUND(E3474/D3474*100,0)</f>
        <v>73</v>
      </c>
      <c r="O3474">
        <f>IFERROR(ROUND(E3474/L3474,2),0)</f>
        <v>405.5</v>
      </c>
      <c r="P3474" s="12" t="s">
        <v>8277</v>
      </c>
      <c r="Q3474" t="s">
        <v>8279</v>
      </c>
      <c r="R3474" s="9">
        <f t="shared" si="167"/>
        <v>42262.104780092588</v>
      </c>
      <c r="S3474" s="9">
        <f t="shared" si="168"/>
        <v>42292.104780092588</v>
      </c>
      <c r="T3474">
        <f t="shared" si="166"/>
        <v>2015</v>
      </c>
    </row>
    <row r="3475" spans="1:20" ht="43.5" x14ac:dyDescent="0.3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 s="11">
        <v>1472135676</v>
      </c>
      <c r="J3475">
        <v>1469543676</v>
      </c>
      <c r="K3475" t="b">
        <v>0</v>
      </c>
      <c r="L3475">
        <v>1</v>
      </c>
      <c r="M3475" t="b">
        <v>0</v>
      </c>
      <c r="N3475">
        <f>ROUND(E3475/D3475*100,0)</f>
        <v>2</v>
      </c>
      <c r="O3475">
        <f>IFERROR(ROUND(E3475/L3475,2),0)</f>
        <v>15</v>
      </c>
      <c r="P3475" s="12" t="s">
        <v>8277</v>
      </c>
      <c r="Q3475" t="s">
        <v>8307</v>
      </c>
      <c r="R3475" s="9">
        <f t="shared" si="167"/>
        <v>42577.607361111113</v>
      </c>
      <c r="S3475" s="9">
        <f t="shared" si="168"/>
        <v>42607.607361111113</v>
      </c>
      <c r="T3475">
        <f t="shared" si="166"/>
        <v>2016</v>
      </c>
    </row>
    <row r="3476" spans="1:20" ht="43.5" x14ac:dyDescent="0.35">
      <c r="A3476">
        <v>894</v>
      </c>
      <c r="B3476" s="3" t="s">
        <v>895</v>
      </c>
      <c r="C3476" s="3" t="s">
        <v>5004</v>
      </c>
      <c r="D3476" s="6">
        <v>20000</v>
      </c>
      <c r="E3476" s="8">
        <v>7834</v>
      </c>
      <c r="F3476" t="s">
        <v>8220</v>
      </c>
      <c r="G3476" t="s">
        <v>8223</v>
      </c>
      <c r="H3476" t="s">
        <v>8245</v>
      </c>
      <c r="I3476" s="11">
        <v>1465169610</v>
      </c>
      <c r="J3476">
        <v>1462577610</v>
      </c>
      <c r="K3476" t="b">
        <v>0</v>
      </c>
      <c r="L3476">
        <v>53</v>
      </c>
      <c r="M3476" t="b">
        <v>0</v>
      </c>
      <c r="N3476">
        <f>ROUND(E3476/D3476*100,0)</f>
        <v>39</v>
      </c>
      <c r="O3476">
        <f>IFERROR(ROUND(E3476/L3476,2),0)</f>
        <v>147.81</v>
      </c>
      <c r="P3476" s="12" t="s">
        <v>8293</v>
      </c>
      <c r="Q3476" t="s">
        <v>8294</v>
      </c>
      <c r="R3476" s="9">
        <f t="shared" si="167"/>
        <v>42496.981597222228</v>
      </c>
      <c r="S3476" s="9">
        <f t="shared" si="168"/>
        <v>42526.981597222228</v>
      </c>
      <c r="T3476">
        <f t="shared" ref="T3476:T3539" si="169">YEAR(R3476)</f>
        <v>2016</v>
      </c>
    </row>
    <row r="3477" spans="1:20" ht="43.5" x14ac:dyDescent="0.3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 s="11">
        <v>1488773332</v>
      </c>
      <c r="J3477">
        <v>1486613332</v>
      </c>
      <c r="K3477" t="b">
        <v>0</v>
      </c>
      <c r="L3477">
        <v>1</v>
      </c>
      <c r="M3477" t="b">
        <v>0</v>
      </c>
      <c r="N3477">
        <f>ROUND(E3477/D3477*100,0)</f>
        <v>1</v>
      </c>
      <c r="O3477">
        <f>IFERROR(ROUND(E3477/L3477,2),0)</f>
        <v>15</v>
      </c>
      <c r="P3477" s="12" t="s">
        <v>8311</v>
      </c>
      <c r="Q3477" t="s">
        <v>8312</v>
      </c>
      <c r="R3477" s="9">
        <f t="shared" si="167"/>
        <v>42775.172824074078</v>
      </c>
      <c r="S3477" s="9">
        <f t="shared" si="168"/>
        <v>42800.172824074078</v>
      </c>
      <c r="T3477">
        <f t="shared" si="169"/>
        <v>2017</v>
      </c>
    </row>
    <row r="3478" spans="1:20" ht="43.5" x14ac:dyDescent="0.35">
      <c r="A3478">
        <v>972</v>
      </c>
      <c r="B3478" s="3" t="s">
        <v>973</v>
      </c>
      <c r="C3478" s="3" t="s">
        <v>5082</v>
      </c>
      <c r="D3478" s="6">
        <v>20000</v>
      </c>
      <c r="E3478" s="8">
        <v>6925</v>
      </c>
      <c r="F3478" t="s">
        <v>8220</v>
      </c>
      <c r="G3478" t="s">
        <v>8223</v>
      </c>
      <c r="H3478" t="s">
        <v>8245</v>
      </c>
      <c r="I3478" s="11">
        <v>1409813940</v>
      </c>
      <c r="J3478">
        <v>1407271598</v>
      </c>
      <c r="K3478" t="b">
        <v>0</v>
      </c>
      <c r="L3478">
        <v>45</v>
      </c>
      <c r="M3478" t="b">
        <v>0</v>
      </c>
      <c r="N3478">
        <f>ROUND(E3478/D3478*100,0)</f>
        <v>35</v>
      </c>
      <c r="O3478">
        <f>IFERROR(ROUND(E3478/L3478,2),0)</f>
        <v>153.88999999999999</v>
      </c>
      <c r="P3478" s="12" t="s">
        <v>8277</v>
      </c>
      <c r="Q3478" t="s">
        <v>8279</v>
      </c>
      <c r="R3478" s="9">
        <f t="shared" si="167"/>
        <v>41856.865717592591</v>
      </c>
      <c r="S3478" s="9">
        <f t="shared" si="168"/>
        <v>41886.290972222225</v>
      </c>
      <c r="T3478">
        <f t="shared" si="169"/>
        <v>2014</v>
      </c>
    </row>
    <row r="3479" spans="1:20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1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>ROUND(E3479/D3479*100,0)</f>
        <v>1</v>
      </c>
      <c r="O3479">
        <f>IFERROR(ROUND(E3479/L3479,2),0)</f>
        <v>15</v>
      </c>
      <c r="P3479" s="12" t="s">
        <v>8280</v>
      </c>
      <c r="Q3479" t="s">
        <v>8313</v>
      </c>
      <c r="R3479" s="9">
        <f t="shared" si="167"/>
        <v>42463.866666666669</v>
      </c>
      <c r="S3479" s="9">
        <f t="shared" si="168"/>
        <v>42484.915972222225</v>
      </c>
      <c r="T3479">
        <f t="shared" si="169"/>
        <v>2016</v>
      </c>
    </row>
    <row r="3480" spans="1:20" ht="43.5" x14ac:dyDescent="0.35">
      <c r="A3480">
        <v>3111</v>
      </c>
      <c r="B3480" s="3" t="s">
        <v>3111</v>
      </c>
      <c r="C3480" s="3" t="s">
        <v>7221</v>
      </c>
      <c r="D3480" s="6">
        <v>20000</v>
      </c>
      <c r="E3480" s="8">
        <v>5328</v>
      </c>
      <c r="F3480" t="s">
        <v>8220</v>
      </c>
      <c r="G3480" t="s">
        <v>8223</v>
      </c>
      <c r="H3480" t="s">
        <v>8245</v>
      </c>
      <c r="I3480" s="11">
        <v>1412432220</v>
      </c>
      <c r="J3480">
        <v>1409753820</v>
      </c>
      <c r="K3480" t="b">
        <v>0</v>
      </c>
      <c r="L3480">
        <v>76</v>
      </c>
      <c r="M3480" t="b">
        <v>0</v>
      </c>
      <c r="N3480">
        <f>ROUND(E3480/D3480*100,0)</f>
        <v>27</v>
      </c>
      <c r="O3480">
        <f>IFERROR(ROUND(E3480/L3480,2),0)</f>
        <v>70.11</v>
      </c>
      <c r="P3480" s="12" t="s">
        <v>8266</v>
      </c>
      <c r="Q3480" t="s">
        <v>8267</v>
      </c>
      <c r="R3480" s="9">
        <f t="shared" si="167"/>
        <v>41885.595138888886</v>
      </c>
      <c r="S3480" s="9">
        <f t="shared" si="168"/>
        <v>41916.595138888886</v>
      </c>
      <c r="T3480">
        <f t="shared" si="169"/>
        <v>2014</v>
      </c>
    </row>
    <row r="3481" spans="1:20" ht="58" x14ac:dyDescent="0.35">
      <c r="A3481">
        <v>467</v>
      </c>
      <c r="B3481" s="3" t="s">
        <v>468</v>
      </c>
      <c r="C3481" s="3" t="s">
        <v>4577</v>
      </c>
      <c r="D3481" s="6">
        <v>20000</v>
      </c>
      <c r="E3481" s="8">
        <v>4315</v>
      </c>
      <c r="F3481" t="s">
        <v>8220</v>
      </c>
      <c r="G3481" t="s">
        <v>8223</v>
      </c>
      <c r="H3481" t="s">
        <v>8245</v>
      </c>
      <c r="I3481" s="11">
        <v>1348849134</v>
      </c>
      <c r="J3481">
        <v>1344961134</v>
      </c>
      <c r="K3481" t="b">
        <v>0</v>
      </c>
      <c r="L3481">
        <v>39</v>
      </c>
      <c r="M3481" t="b">
        <v>0</v>
      </c>
      <c r="N3481">
        <f>ROUND(E3481/D3481*100,0)</f>
        <v>22</v>
      </c>
      <c r="O3481">
        <f>IFERROR(ROUND(E3481/L3481,2),0)</f>
        <v>110.64</v>
      </c>
      <c r="P3481" s="12" t="s">
        <v>8290</v>
      </c>
      <c r="Q3481" t="s">
        <v>8304</v>
      </c>
      <c r="R3481" s="9">
        <f t="shared" si="167"/>
        <v>41135.679791666669</v>
      </c>
      <c r="S3481" s="9">
        <f t="shared" si="168"/>
        <v>41180.679791666669</v>
      </c>
      <c r="T3481">
        <f t="shared" si="169"/>
        <v>2012</v>
      </c>
    </row>
    <row r="3482" spans="1:20" ht="43.5" x14ac:dyDescent="0.35">
      <c r="A3482">
        <v>967</v>
      </c>
      <c r="B3482" s="3" t="s">
        <v>968</v>
      </c>
      <c r="C3482" s="3" t="s">
        <v>5077</v>
      </c>
      <c r="D3482" s="6">
        <v>20000</v>
      </c>
      <c r="E3482" s="8">
        <v>3562</v>
      </c>
      <c r="F3482" t="s">
        <v>8220</v>
      </c>
      <c r="G3482" t="s">
        <v>8223</v>
      </c>
      <c r="H3482" t="s">
        <v>8245</v>
      </c>
      <c r="I3482" s="11">
        <v>1461301574</v>
      </c>
      <c r="J3482">
        <v>1456121174</v>
      </c>
      <c r="K3482" t="b">
        <v>0</v>
      </c>
      <c r="L3482">
        <v>81</v>
      </c>
      <c r="M3482" t="b">
        <v>0</v>
      </c>
      <c r="N3482">
        <f>ROUND(E3482/D3482*100,0)</f>
        <v>18</v>
      </c>
      <c r="O3482">
        <f>IFERROR(ROUND(E3482/L3482,2),0)</f>
        <v>43.98</v>
      </c>
      <c r="P3482" s="12" t="s">
        <v>8277</v>
      </c>
      <c r="Q3482" t="s">
        <v>8279</v>
      </c>
      <c r="R3482" s="9">
        <f t="shared" si="167"/>
        <v>42422.254328703704</v>
      </c>
      <c r="S3482" s="9">
        <f t="shared" si="168"/>
        <v>42482.21266203704</v>
      </c>
      <c r="T3482">
        <f t="shared" si="169"/>
        <v>2016</v>
      </c>
    </row>
    <row r="3483" spans="1:20" ht="58" x14ac:dyDescent="0.35">
      <c r="A3483">
        <v>986</v>
      </c>
      <c r="B3483" s="3" t="s">
        <v>987</v>
      </c>
      <c r="C3483" s="3" t="s">
        <v>5096</v>
      </c>
      <c r="D3483" s="6">
        <v>20000</v>
      </c>
      <c r="E3483" s="8">
        <v>2550</v>
      </c>
      <c r="F3483" t="s">
        <v>8220</v>
      </c>
      <c r="G3483" t="s">
        <v>8224</v>
      </c>
      <c r="H3483" t="s">
        <v>8246</v>
      </c>
      <c r="I3483" s="11">
        <v>1452384000</v>
      </c>
      <c r="J3483">
        <v>1447698300</v>
      </c>
      <c r="K3483" t="b">
        <v>0</v>
      </c>
      <c r="L3483">
        <v>23</v>
      </c>
      <c r="M3483" t="b">
        <v>0</v>
      </c>
      <c r="N3483">
        <f>ROUND(E3483/D3483*100,0)</f>
        <v>13</v>
      </c>
      <c r="O3483">
        <f>IFERROR(ROUND(E3483/L3483,2),0)</f>
        <v>110.87</v>
      </c>
      <c r="P3483" s="12" t="s">
        <v>8277</v>
      </c>
      <c r="Q3483" t="s">
        <v>8279</v>
      </c>
      <c r="R3483" s="9">
        <f t="shared" si="167"/>
        <v>42324.767361111109</v>
      </c>
      <c r="S3483" s="9">
        <f t="shared" si="168"/>
        <v>42379</v>
      </c>
      <c r="T3483">
        <f t="shared" si="169"/>
        <v>2015</v>
      </c>
    </row>
    <row r="3484" spans="1:20" ht="29" x14ac:dyDescent="0.35">
      <c r="A3484">
        <v>690</v>
      </c>
      <c r="B3484" s="3" t="s">
        <v>691</v>
      </c>
      <c r="C3484" s="3" t="s">
        <v>4800</v>
      </c>
      <c r="D3484" s="6">
        <v>20000</v>
      </c>
      <c r="E3484" s="8">
        <v>2468</v>
      </c>
      <c r="F3484" t="s">
        <v>8220</v>
      </c>
      <c r="G3484" t="s">
        <v>8223</v>
      </c>
      <c r="H3484" t="s">
        <v>8245</v>
      </c>
      <c r="I3484" s="11">
        <v>1473400800</v>
      </c>
      <c r="J3484">
        <v>1469718841</v>
      </c>
      <c r="K3484" t="b">
        <v>0</v>
      </c>
      <c r="L3484">
        <v>34</v>
      </c>
      <c r="M3484" t="b">
        <v>0</v>
      </c>
      <c r="N3484">
        <f>ROUND(E3484/D3484*100,0)</f>
        <v>12</v>
      </c>
      <c r="O3484">
        <f>IFERROR(ROUND(E3484/L3484,2),0)</f>
        <v>72.59</v>
      </c>
      <c r="P3484" s="12" t="s">
        <v>8277</v>
      </c>
      <c r="Q3484" t="s">
        <v>8279</v>
      </c>
      <c r="R3484" s="9">
        <f t="shared" si="167"/>
        <v>42579.634733796294</v>
      </c>
      <c r="S3484" s="9">
        <f t="shared" si="168"/>
        <v>42622.25</v>
      </c>
      <c r="T3484">
        <f t="shared" si="169"/>
        <v>2016</v>
      </c>
    </row>
    <row r="3485" spans="1:20" ht="43.5" x14ac:dyDescent="0.35">
      <c r="A3485">
        <v>2770</v>
      </c>
      <c r="B3485" s="3" t="s">
        <v>2770</v>
      </c>
      <c r="C3485" s="3" t="s">
        <v>6880</v>
      </c>
      <c r="D3485" s="6">
        <v>20000</v>
      </c>
      <c r="E3485" s="8">
        <v>2082.25</v>
      </c>
      <c r="F3485" t="s">
        <v>8220</v>
      </c>
      <c r="G3485" t="s">
        <v>8223</v>
      </c>
      <c r="H3485" t="s">
        <v>8245</v>
      </c>
      <c r="I3485" s="11">
        <v>1395158130</v>
      </c>
      <c r="J3485">
        <v>1392569730</v>
      </c>
      <c r="K3485" t="b">
        <v>0</v>
      </c>
      <c r="L3485">
        <v>33</v>
      </c>
      <c r="M3485" t="b">
        <v>0</v>
      </c>
      <c r="N3485">
        <f>ROUND(E3485/D3485*100,0)</f>
        <v>10</v>
      </c>
      <c r="O3485">
        <f>IFERROR(ROUND(E3485/L3485,2),0)</f>
        <v>63.1</v>
      </c>
      <c r="P3485" s="12" t="s">
        <v>8280</v>
      </c>
      <c r="Q3485" t="s">
        <v>8321</v>
      </c>
      <c r="R3485" s="9">
        <f t="shared" si="167"/>
        <v>41686.705208333333</v>
      </c>
      <c r="S3485" s="9">
        <f t="shared" si="168"/>
        <v>41716.663541666669</v>
      </c>
      <c r="T3485">
        <f t="shared" si="169"/>
        <v>2014</v>
      </c>
    </row>
    <row r="3486" spans="1:20" ht="58" x14ac:dyDescent="0.35">
      <c r="A3486">
        <v>499</v>
      </c>
      <c r="B3486" s="3" t="s">
        <v>500</v>
      </c>
      <c r="C3486" s="3" t="s">
        <v>4609</v>
      </c>
      <c r="D3486" s="6">
        <v>20000</v>
      </c>
      <c r="E3486" s="8">
        <v>1910</v>
      </c>
      <c r="F3486" t="s">
        <v>8220</v>
      </c>
      <c r="G3486" t="s">
        <v>8223</v>
      </c>
      <c r="H3486" t="s">
        <v>8245</v>
      </c>
      <c r="I3486" s="11">
        <v>1255381140</v>
      </c>
      <c r="J3486">
        <v>1250630968</v>
      </c>
      <c r="K3486" t="b">
        <v>0</v>
      </c>
      <c r="L3486">
        <v>26</v>
      </c>
      <c r="M3486" t="b">
        <v>0</v>
      </c>
      <c r="N3486">
        <f>ROUND(E3486/D3486*100,0)</f>
        <v>10</v>
      </c>
      <c r="O3486">
        <f>IFERROR(ROUND(E3486/L3486,2),0)</f>
        <v>73.459999999999994</v>
      </c>
      <c r="P3486" s="12" t="s">
        <v>8290</v>
      </c>
      <c r="Q3486" t="s">
        <v>8304</v>
      </c>
      <c r="R3486" s="9">
        <f t="shared" si="167"/>
        <v>40043.895462962959</v>
      </c>
      <c r="S3486" s="9">
        <f t="shared" si="168"/>
        <v>40098.874305555553</v>
      </c>
      <c r="T3486">
        <f t="shared" si="169"/>
        <v>2009</v>
      </c>
    </row>
    <row r="3487" spans="1:20" ht="43.5" x14ac:dyDescent="0.35">
      <c r="A3487">
        <v>438</v>
      </c>
      <c r="B3487" s="3" t="s">
        <v>439</v>
      </c>
      <c r="C3487" s="3" t="s">
        <v>4548</v>
      </c>
      <c r="D3487" s="6">
        <v>20000</v>
      </c>
      <c r="E3487" s="8">
        <v>1876</v>
      </c>
      <c r="F3487" t="s">
        <v>8220</v>
      </c>
      <c r="G3487" t="s">
        <v>8223</v>
      </c>
      <c r="H3487" t="s">
        <v>8245</v>
      </c>
      <c r="I3487" s="11">
        <v>1447830958</v>
      </c>
      <c r="J3487">
        <v>1445235358</v>
      </c>
      <c r="K3487" t="b">
        <v>0</v>
      </c>
      <c r="L3487">
        <v>11</v>
      </c>
      <c r="M3487" t="b">
        <v>0</v>
      </c>
      <c r="N3487">
        <f>ROUND(E3487/D3487*100,0)</f>
        <v>9</v>
      </c>
      <c r="O3487">
        <f>IFERROR(ROUND(E3487/L3487,2),0)</f>
        <v>170.55</v>
      </c>
      <c r="P3487" s="12" t="s">
        <v>8290</v>
      </c>
      <c r="Q3487" t="s">
        <v>8304</v>
      </c>
      <c r="R3487" s="9">
        <f t="shared" si="167"/>
        <v>42296.261087962965</v>
      </c>
      <c r="S3487" s="9">
        <f t="shared" si="168"/>
        <v>42326.302754629629</v>
      </c>
      <c r="T3487">
        <f t="shared" si="169"/>
        <v>2015</v>
      </c>
    </row>
    <row r="3488" spans="1:20" ht="43.5" x14ac:dyDescent="0.35">
      <c r="A3488">
        <v>3728</v>
      </c>
      <c r="B3488" s="3" t="s">
        <v>3725</v>
      </c>
      <c r="C3488" s="3" t="s">
        <v>7838</v>
      </c>
      <c r="D3488" s="6">
        <v>20000</v>
      </c>
      <c r="E3488" s="8">
        <v>1862</v>
      </c>
      <c r="F3488" t="s">
        <v>8220</v>
      </c>
      <c r="G3488" t="s">
        <v>8223</v>
      </c>
      <c r="H3488" t="s">
        <v>8245</v>
      </c>
      <c r="I3488" s="11">
        <v>1439957176</v>
      </c>
      <c r="J3488">
        <v>1437365176</v>
      </c>
      <c r="K3488" t="b">
        <v>0</v>
      </c>
      <c r="L3488">
        <v>31</v>
      </c>
      <c r="M3488" t="b">
        <v>0</v>
      </c>
      <c r="N3488">
        <f>ROUND(E3488/D3488*100,0)</f>
        <v>9</v>
      </c>
      <c r="O3488">
        <f>IFERROR(ROUND(E3488/L3488,2),0)</f>
        <v>60.06</v>
      </c>
      <c r="P3488" s="12" t="s">
        <v>8266</v>
      </c>
      <c r="Q3488" t="s">
        <v>8268</v>
      </c>
      <c r="R3488" s="9">
        <f t="shared" si="167"/>
        <v>42205.171018518522</v>
      </c>
      <c r="S3488" s="9">
        <f t="shared" si="168"/>
        <v>42235.171018518522</v>
      </c>
      <c r="T3488">
        <f t="shared" si="169"/>
        <v>2015</v>
      </c>
    </row>
    <row r="3489" spans="1:20" ht="29" x14ac:dyDescent="0.3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 s="11">
        <v>1476390164</v>
      </c>
      <c r="J3489">
        <v>1473970964</v>
      </c>
      <c r="K3489" t="b">
        <v>0</v>
      </c>
      <c r="L3489">
        <v>4</v>
      </c>
      <c r="M3489" t="b">
        <v>1</v>
      </c>
      <c r="N3489">
        <f>ROUND(E3489/D3489*100,0)</f>
        <v>130</v>
      </c>
      <c r="O3489">
        <f>IFERROR(ROUND(E3489/L3489,2),0)</f>
        <v>3.25</v>
      </c>
      <c r="P3489" s="12" t="s">
        <v>8266</v>
      </c>
      <c r="Q3489" t="s">
        <v>8268</v>
      </c>
      <c r="R3489" s="9">
        <f t="shared" si="167"/>
        <v>42628.849120370374</v>
      </c>
      <c r="S3489" s="9">
        <f t="shared" si="168"/>
        <v>42656.849120370374</v>
      </c>
      <c r="T3489">
        <f t="shared" si="169"/>
        <v>2016</v>
      </c>
    </row>
    <row r="3490" spans="1:20" ht="43.5" x14ac:dyDescent="0.3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 s="11">
        <v>1453748434</v>
      </c>
      <c r="J3490">
        <v>1452193234</v>
      </c>
      <c r="K3490" t="b">
        <v>0</v>
      </c>
      <c r="L3490">
        <v>1</v>
      </c>
      <c r="M3490" t="b">
        <v>1</v>
      </c>
      <c r="N3490">
        <f>ROUND(E3490/D3490*100,0)</f>
        <v>100</v>
      </c>
      <c r="O3490">
        <f>IFERROR(ROUND(E3490/L3490,2),0)</f>
        <v>13</v>
      </c>
      <c r="P3490" s="12" t="s">
        <v>8290</v>
      </c>
      <c r="Q3490" t="s">
        <v>8298</v>
      </c>
      <c r="R3490" s="9">
        <f t="shared" si="167"/>
        <v>42376.79206018518</v>
      </c>
      <c r="S3490" s="9">
        <f t="shared" si="168"/>
        <v>42394.79206018518</v>
      </c>
      <c r="T3490">
        <f t="shared" si="169"/>
        <v>2016</v>
      </c>
    </row>
    <row r="3491" spans="1:20" ht="43.5" x14ac:dyDescent="0.35">
      <c r="A3491">
        <v>1080</v>
      </c>
      <c r="B3491" s="3" t="s">
        <v>1081</v>
      </c>
      <c r="C3491" s="3" t="s">
        <v>5190</v>
      </c>
      <c r="D3491" s="6">
        <v>20000</v>
      </c>
      <c r="E3491" s="8">
        <v>1821</v>
      </c>
      <c r="F3491" t="s">
        <v>8220</v>
      </c>
      <c r="G3491" t="s">
        <v>8223</v>
      </c>
      <c r="H3491" t="s">
        <v>8245</v>
      </c>
      <c r="I3491" s="11">
        <v>1399778333</v>
      </c>
      <c r="J3491">
        <v>1397186333</v>
      </c>
      <c r="K3491" t="b">
        <v>0</v>
      </c>
      <c r="L3491">
        <v>98</v>
      </c>
      <c r="M3491" t="b">
        <v>0</v>
      </c>
      <c r="N3491">
        <f>ROUND(E3491/D3491*100,0)</f>
        <v>9</v>
      </c>
      <c r="O3491">
        <f>IFERROR(ROUND(E3491/L3491,2),0)</f>
        <v>18.579999999999998</v>
      </c>
      <c r="P3491" s="12" t="s">
        <v>8285</v>
      </c>
      <c r="Q3491" t="s">
        <v>8300</v>
      </c>
      <c r="R3491" s="9">
        <f t="shared" si="167"/>
        <v>41740.138113425928</v>
      </c>
      <c r="S3491" s="9">
        <f t="shared" si="168"/>
        <v>41770.138113425928</v>
      </c>
      <c r="T3491">
        <f t="shared" si="169"/>
        <v>2014</v>
      </c>
    </row>
    <row r="3492" spans="1:20" ht="43.5" x14ac:dyDescent="0.35">
      <c r="A3492">
        <v>692</v>
      </c>
      <c r="B3492" s="3" t="s">
        <v>693</v>
      </c>
      <c r="C3492" s="3" t="s">
        <v>4802</v>
      </c>
      <c r="D3492" s="6">
        <v>20000</v>
      </c>
      <c r="E3492" s="8">
        <v>1306</v>
      </c>
      <c r="F3492" t="s">
        <v>8220</v>
      </c>
      <c r="G3492" t="s">
        <v>8224</v>
      </c>
      <c r="H3492" t="s">
        <v>8246</v>
      </c>
      <c r="I3492" s="11">
        <v>1482397263</v>
      </c>
      <c r="J3492">
        <v>1479805263</v>
      </c>
      <c r="K3492" t="b">
        <v>0</v>
      </c>
      <c r="L3492">
        <v>201</v>
      </c>
      <c r="M3492" t="b">
        <v>0</v>
      </c>
      <c r="N3492">
        <f>ROUND(E3492/D3492*100,0)</f>
        <v>7</v>
      </c>
      <c r="O3492">
        <f>IFERROR(ROUND(E3492/L3492,2),0)</f>
        <v>6.5</v>
      </c>
      <c r="P3492" s="12" t="s">
        <v>8277</v>
      </c>
      <c r="Q3492" t="s">
        <v>8279</v>
      </c>
      <c r="R3492" s="9">
        <f t="shared" si="167"/>
        <v>42696.37572916667</v>
      </c>
      <c r="S3492" s="9">
        <f t="shared" si="168"/>
        <v>42726.37572916667</v>
      </c>
      <c r="T3492">
        <f t="shared" si="169"/>
        <v>2016</v>
      </c>
    </row>
    <row r="3493" spans="1:20" ht="58" x14ac:dyDescent="0.35">
      <c r="A3493">
        <v>175</v>
      </c>
      <c r="B3493" s="3" t="s">
        <v>177</v>
      </c>
      <c r="C3493" s="3" t="s">
        <v>4285</v>
      </c>
      <c r="D3493" s="6">
        <v>20000</v>
      </c>
      <c r="E3493" s="8">
        <v>1297</v>
      </c>
      <c r="F3493" t="s">
        <v>8220</v>
      </c>
      <c r="G3493" t="s">
        <v>8224</v>
      </c>
      <c r="H3493" t="s">
        <v>8246</v>
      </c>
      <c r="I3493" s="11">
        <v>1409337611</v>
      </c>
      <c r="J3493">
        <v>1407177611</v>
      </c>
      <c r="K3493" t="b">
        <v>0</v>
      </c>
      <c r="L3493">
        <v>26</v>
      </c>
      <c r="M3493" t="b">
        <v>0</v>
      </c>
      <c r="N3493">
        <f>ROUND(E3493/D3493*100,0)</f>
        <v>6</v>
      </c>
      <c r="O3493">
        <f>IFERROR(ROUND(E3493/L3493,2),0)</f>
        <v>49.88</v>
      </c>
      <c r="P3493" s="12" t="s">
        <v>8290</v>
      </c>
      <c r="Q3493" t="s">
        <v>8292</v>
      </c>
      <c r="R3493" s="9">
        <f t="shared" si="167"/>
        <v>41855.777905092589</v>
      </c>
      <c r="S3493" s="9">
        <f t="shared" si="168"/>
        <v>41880.777905092589</v>
      </c>
      <c r="T3493">
        <f t="shared" si="169"/>
        <v>2014</v>
      </c>
    </row>
    <row r="3494" spans="1:20" ht="43.5" x14ac:dyDescent="0.35">
      <c r="A3494">
        <v>3096</v>
      </c>
      <c r="B3494" s="3" t="s">
        <v>3096</v>
      </c>
      <c r="C3494" s="3" t="s">
        <v>7206</v>
      </c>
      <c r="D3494" s="6">
        <v>20000</v>
      </c>
      <c r="E3494" s="8">
        <v>795</v>
      </c>
      <c r="F3494" t="s">
        <v>8220</v>
      </c>
      <c r="G3494" t="s">
        <v>8223</v>
      </c>
      <c r="H3494" t="s">
        <v>8245</v>
      </c>
      <c r="I3494" s="11">
        <v>1432151326</v>
      </c>
      <c r="J3494">
        <v>1429559326</v>
      </c>
      <c r="K3494" t="b">
        <v>0</v>
      </c>
      <c r="L3494">
        <v>14</v>
      </c>
      <c r="M3494" t="b">
        <v>0</v>
      </c>
      <c r="N3494">
        <f>ROUND(E3494/D3494*100,0)</f>
        <v>4</v>
      </c>
      <c r="O3494">
        <f>IFERROR(ROUND(E3494/L3494,2),0)</f>
        <v>56.79</v>
      </c>
      <c r="P3494" s="12" t="s">
        <v>8266</v>
      </c>
      <c r="Q3494" t="s">
        <v>8267</v>
      </c>
      <c r="R3494" s="9">
        <f t="shared" si="167"/>
        <v>42114.825532407413</v>
      </c>
      <c r="S3494" s="9">
        <f t="shared" si="168"/>
        <v>42144.825532407413</v>
      </c>
      <c r="T3494">
        <f t="shared" si="169"/>
        <v>2015</v>
      </c>
    </row>
    <row r="3495" spans="1:20" ht="43.5" x14ac:dyDescent="0.35">
      <c r="A3495">
        <v>507</v>
      </c>
      <c r="B3495" s="3" t="s">
        <v>508</v>
      </c>
      <c r="C3495" s="3" t="s">
        <v>4617</v>
      </c>
      <c r="D3495" s="6">
        <v>20000</v>
      </c>
      <c r="E3495" s="8">
        <v>640</v>
      </c>
      <c r="F3495" t="s">
        <v>8220</v>
      </c>
      <c r="G3495" t="s">
        <v>8223</v>
      </c>
      <c r="H3495" t="s">
        <v>8245</v>
      </c>
      <c r="I3495" s="11">
        <v>1350687657</v>
      </c>
      <c r="J3495">
        <v>1346799657</v>
      </c>
      <c r="K3495" t="b">
        <v>0</v>
      </c>
      <c r="L3495">
        <v>10</v>
      </c>
      <c r="M3495" t="b">
        <v>0</v>
      </c>
      <c r="N3495">
        <f>ROUND(E3495/D3495*100,0)</f>
        <v>3</v>
      </c>
      <c r="O3495">
        <f>IFERROR(ROUND(E3495/L3495,2),0)</f>
        <v>64</v>
      </c>
      <c r="P3495" s="12" t="s">
        <v>8290</v>
      </c>
      <c r="Q3495" t="s">
        <v>8304</v>
      </c>
      <c r="R3495" s="9">
        <f t="shared" si="167"/>
        <v>41156.958993055552</v>
      </c>
      <c r="S3495" s="9">
        <f t="shared" si="168"/>
        <v>41201.958993055552</v>
      </c>
      <c r="T3495">
        <f t="shared" si="169"/>
        <v>2012</v>
      </c>
    </row>
    <row r="3496" spans="1:20" ht="43.5" x14ac:dyDescent="0.35">
      <c r="A3496">
        <v>1438</v>
      </c>
      <c r="B3496" s="3" t="s">
        <v>1439</v>
      </c>
      <c r="C3496" s="3" t="s">
        <v>5548</v>
      </c>
      <c r="D3496" s="6">
        <v>20000</v>
      </c>
      <c r="E3496" s="8">
        <v>600</v>
      </c>
      <c r="F3496" t="s">
        <v>8220</v>
      </c>
      <c r="G3496" t="s">
        <v>8231</v>
      </c>
      <c r="H3496" t="s">
        <v>8252</v>
      </c>
      <c r="I3496" s="11">
        <v>1461765300</v>
      </c>
      <c r="J3496">
        <v>1459198499</v>
      </c>
      <c r="K3496" t="b">
        <v>0</v>
      </c>
      <c r="L3496">
        <v>8</v>
      </c>
      <c r="M3496" t="b">
        <v>0</v>
      </c>
      <c r="N3496">
        <f>ROUND(E3496/D3496*100,0)</f>
        <v>3</v>
      </c>
      <c r="O3496">
        <f>IFERROR(ROUND(E3496/L3496,2),0)</f>
        <v>75</v>
      </c>
      <c r="P3496" s="12" t="s">
        <v>8280</v>
      </c>
      <c r="Q3496" t="s">
        <v>8313</v>
      </c>
      <c r="R3496" s="9">
        <f t="shared" si="167"/>
        <v>42457.871516203704</v>
      </c>
      <c r="S3496" s="9">
        <f t="shared" si="168"/>
        <v>42487.579861111109</v>
      </c>
      <c r="T3496">
        <f t="shared" si="169"/>
        <v>2016</v>
      </c>
    </row>
    <row r="3497" spans="1:20" ht="43.5" x14ac:dyDescent="0.35">
      <c r="A3497">
        <v>1806</v>
      </c>
      <c r="B3497" s="3" t="s">
        <v>1807</v>
      </c>
      <c r="C3497" s="3" t="s">
        <v>5916</v>
      </c>
      <c r="D3497" s="6">
        <v>20000</v>
      </c>
      <c r="E3497" s="8">
        <v>591</v>
      </c>
      <c r="F3497" t="s">
        <v>8220</v>
      </c>
      <c r="G3497" t="s">
        <v>8224</v>
      </c>
      <c r="H3497" t="s">
        <v>8246</v>
      </c>
      <c r="I3497" s="11">
        <v>1412090349</v>
      </c>
      <c r="J3497">
        <v>1409066349</v>
      </c>
      <c r="K3497" t="b">
        <v>1</v>
      </c>
      <c r="L3497">
        <v>8</v>
      </c>
      <c r="M3497" t="b">
        <v>0</v>
      </c>
      <c r="N3497">
        <f>ROUND(E3497/D3497*100,0)</f>
        <v>3</v>
      </c>
      <c r="O3497">
        <f>IFERROR(ROUND(E3497/L3497,2),0)</f>
        <v>73.88</v>
      </c>
      <c r="P3497" s="12" t="s">
        <v>8282</v>
      </c>
      <c r="Q3497" t="s">
        <v>8283</v>
      </c>
      <c r="R3497" s="9">
        <f t="shared" si="167"/>
        <v>41877.638298611113</v>
      </c>
      <c r="S3497" s="9">
        <f t="shared" si="168"/>
        <v>41912.638298611113</v>
      </c>
      <c r="T3497">
        <f t="shared" si="169"/>
        <v>2014</v>
      </c>
    </row>
    <row r="3498" spans="1:20" ht="43.5" x14ac:dyDescent="0.35">
      <c r="A3498">
        <v>1175</v>
      </c>
      <c r="B3498" s="3" t="s">
        <v>1176</v>
      </c>
      <c r="C3498" s="3" t="s">
        <v>5285</v>
      </c>
      <c r="D3498" s="6">
        <v>20000</v>
      </c>
      <c r="E3498" s="8">
        <v>585</v>
      </c>
      <c r="F3498" t="s">
        <v>8220</v>
      </c>
      <c r="G3498" t="s">
        <v>8223</v>
      </c>
      <c r="H3498" t="s">
        <v>8245</v>
      </c>
      <c r="I3498" s="11">
        <v>1436981339</v>
      </c>
      <c r="J3498">
        <v>1434389339</v>
      </c>
      <c r="K3498" t="b">
        <v>0</v>
      </c>
      <c r="L3498">
        <v>9</v>
      </c>
      <c r="M3498" t="b">
        <v>0</v>
      </c>
      <c r="N3498">
        <f>ROUND(E3498/D3498*100,0)</f>
        <v>3</v>
      </c>
      <c r="O3498">
        <f>IFERROR(ROUND(E3498/L3498,2),0)</f>
        <v>65</v>
      </c>
      <c r="P3498" s="12" t="s">
        <v>8288</v>
      </c>
      <c r="Q3498" t="s">
        <v>8310</v>
      </c>
      <c r="R3498" s="9">
        <f t="shared" si="167"/>
        <v>42170.728460648148</v>
      </c>
      <c r="S3498" s="9">
        <f t="shared" si="168"/>
        <v>42200.728460648148</v>
      </c>
      <c r="T3498">
        <f t="shared" si="169"/>
        <v>2015</v>
      </c>
    </row>
    <row r="3499" spans="1:20" ht="43.5" x14ac:dyDescent="0.35">
      <c r="A3499">
        <v>4062</v>
      </c>
      <c r="B3499" s="3" t="s">
        <v>4058</v>
      </c>
      <c r="C3499" s="3" t="s">
        <v>8166</v>
      </c>
      <c r="D3499" s="6">
        <v>20000</v>
      </c>
      <c r="E3499" s="8">
        <v>490</v>
      </c>
      <c r="F3499" t="s">
        <v>8220</v>
      </c>
      <c r="G3499" t="s">
        <v>8223</v>
      </c>
      <c r="H3499" t="s">
        <v>8245</v>
      </c>
      <c r="I3499" s="11">
        <v>1467481468</v>
      </c>
      <c r="J3499">
        <v>1464889468</v>
      </c>
      <c r="K3499" t="b">
        <v>0</v>
      </c>
      <c r="L3499">
        <v>3</v>
      </c>
      <c r="M3499" t="b">
        <v>0</v>
      </c>
      <c r="N3499">
        <f>ROUND(E3499/D3499*100,0)</f>
        <v>2</v>
      </c>
      <c r="O3499">
        <f>IFERROR(ROUND(E3499/L3499,2),0)</f>
        <v>163.33000000000001</v>
      </c>
      <c r="P3499" s="12" t="s">
        <v>8266</v>
      </c>
      <c r="Q3499" t="s">
        <v>8268</v>
      </c>
      <c r="R3499" s="9">
        <f t="shared" si="167"/>
        <v>42523.739212962959</v>
      </c>
      <c r="S3499" s="9">
        <f t="shared" si="168"/>
        <v>42553.739212962959</v>
      </c>
      <c r="T3499">
        <f t="shared" si="169"/>
        <v>2016</v>
      </c>
    </row>
    <row r="3500" spans="1:20" ht="43.5" x14ac:dyDescent="0.35">
      <c r="A3500">
        <v>3929</v>
      </c>
      <c r="B3500" s="3" t="s">
        <v>3926</v>
      </c>
      <c r="C3500" s="3" t="s">
        <v>8037</v>
      </c>
      <c r="D3500" s="6">
        <v>20000</v>
      </c>
      <c r="E3500" s="8">
        <v>453</v>
      </c>
      <c r="F3500" t="s">
        <v>8220</v>
      </c>
      <c r="G3500" t="s">
        <v>8223</v>
      </c>
      <c r="H3500" t="s">
        <v>8245</v>
      </c>
      <c r="I3500" s="11">
        <v>1474228265</v>
      </c>
      <c r="J3500">
        <v>1471636265</v>
      </c>
      <c r="K3500" t="b">
        <v>0</v>
      </c>
      <c r="L3500">
        <v>14</v>
      </c>
      <c r="M3500" t="b">
        <v>0</v>
      </c>
      <c r="N3500">
        <f>ROUND(E3500/D3500*100,0)</f>
        <v>2</v>
      </c>
      <c r="O3500">
        <f>IFERROR(ROUND(E3500/L3500,2),0)</f>
        <v>32.36</v>
      </c>
      <c r="P3500" s="12" t="s">
        <v>8266</v>
      </c>
      <c r="Q3500" t="s">
        <v>8268</v>
      </c>
      <c r="R3500" s="9">
        <f t="shared" si="167"/>
        <v>42601.827141203699</v>
      </c>
      <c r="S3500" s="9">
        <f t="shared" si="168"/>
        <v>42631.827141203699</v>
      </c>
      <c r="T3500">
        <f t="shared" si="169"/>
        <v>2016</v>
      </c>
    </row>
    <row r="3501" spans="1:20" ht="58" x14ac:dyDescent="0.35">
      <c r="A3501">
        <v>973</v>
      </c>
      <c r="B3501" s="3" t="s">
        <v>974</v>
      </c>
      <c r="C3501" s="3" t="s">
        <v>5083</v>
      </c>
      <c r="D3501" s="6">
        <v>20000</v>
      </c>
      <c r="E3501" s="8">
        <v>411</v>
      </c>
      <c r="F3501" t="s">
        <v>8220</v>
      </c>
      <c r="G3501" t="s">
        <v>8223</v>
      </c>
      <c r="H3501" t="s">
        <v>8245</v>
      </c>
      <c r="I3501" s="11">
        <v>1447032093</v>
      </c>
      <c r="J3501">
        <v>1441844493</v>
      </c>
      <c r="K3501" t="b">
        <v>0</v>
      </c>
      <c r="L3501">
        <v>8</v>
      </c>
      <c r="M3501" t="b">
        <v>0</v>
      </c>
      <c r="N3501">
        <f>ROUND(E3501/D3501*100,0)</f>
        <v>2</v>
      </c>
      <c r="O3501">
        <f>IFERROR(ROUND(E3501/L3501,2),0)</f>
        <v>51.38</v>
      </c>
      <c r="P3501" s="12" t="s">
        <v>8277</v>
      </c>
      <c r="Q3501" t="s">
        <v>8279</v>
      </c>
      <c r="R3501" s="9">
        <f t="shared" si="167"/>
        <v>42257.014965277776</v>
      </c>
      <c r="S3501" s="9">
        <f t="shared" si="168"/>
        <v>42317.056631944448</v>
      </c>
      <c r="T3501">
        <f t="shared" si="169"/>
        <v>2015</v>
      </c>
    </row>
    <row r="3502" spans="1:20" ht="43.5" x14ac:dyDescent="0.35">
      <c r="A3502">
        <v>949</v>
      </c>
      <c r="B3502" s="3" t="s">
        <v>950</v>
      </c>
      <c r="C3502" s="3" t="s">
        <v>5059</v>
      </c>
      <c r="D3502" s="6">
        <v>20000</v>
      </c>
      <c r="E3502" s="8">
        <v>273</v>
      </c>
      <c r="F3502" t="s">
        <v>8220</v>
      </c>
      <c r="G3502" t="s">
        <v>8235</v>
      </c>
      <c r="H3502" t="s">
        <v>8248</v>
      </c>
      <c r="I3502" s="11">
        <v>1456016576</v>
      </c>
      <c r="J3502">
        <v>1450832576</v>
      </c>
      <c r="K3502" t="b">
        <v>0</v>
      </c>
      <c r="L3502">
        <v>7</v>
      </c>
      <c r="M3502" t="b">
        <v>0</v>
      </c>
      <c r="N3502">
        <f>ROUND(E3502/D3502*100,0)</f>
        <v>1</v>
      </c>
      <c r="O3502">
        <f>IFERROR(ROUND(E3502/L3502,2),0)</f>
        <v>39</v>
      </c>
      <c r="P3502" s="12" t="s">
        <v>8277</v>
      </c>
      <c r="Q3502" t="s">
        <v>8279</v>
      </c>
      <c r="R3502" s="9">
        <f t="shared" si="167"/>
        <v>42361.043703703705</v>
      </c>
      <c r="S3502" s="9">
        <f t="shared" si="168"/>
        <v>42421.043703703705</v>
      </c>
      <c r="T3502">
        <f t="shared" si="169"/>
        <v>2015</v>
      </c>
    </row>
    <row r="3503" spans="1:20" ht="58" x14ac:dyDescent="0.35">
      <c r="A3503">
        <v>502</v>
      </c>
      <c r="B3503" s="3" t="s">
        <v>503</v>
      </c>
      <c r="C3503" s="3" t="s">
        <v>4612</v>
      </c>
      <c r="D3503" s="6">
        <v>20000</v>
      </c>
      <c r="E3503" s="8">
        <v>230</v>
      </c>
      <c r="F3503" t="s">
        <v>8220</v>
      </c>
      <c r="G3503" t="s">
        <v>8223</v>
      </c>
      <c r="H3503" t="s">
        <v>8245</v>
      </c>
      <c r="I3503" s="11">
        <v>1332073025</v>
      </c>
      <c r="J3503">
        <v>1329484625</v>
      </c>
      <c r="K3503" t="b">
        <v>0</v>
      </c>
      <c r="L3503">
        <v>4</v>
      </c>
      <c r="M3503" t="b">
        <v>0</v>
      </c>
      <c r="N3503">
        <f>ROUND(E3503/D3503*100,0)</f>
        <v>1</v>
      </c>
      <c r="O3503">
        <f>IFERROR(ROUND(E3503/L3503,2),0)</f>
        <v>57.5</v>
      </c>
      <c r="P3503" s="12" t="s">
        <v>8290</v>
      </c>
      <c r="Q3503" t="s">
        <v>8304</v>
      </c>
      <c r="R3503" s="9">
        <f t="shared" si="167"/>
        <v>40956.553530092591</v>
      </c>
      <c r="S3503" s="9">
        <f t="shared" si="168"/>
        <v>40986.511863425927</v>
      </c>
      <c r="T3503">
        <f t="shared" si="169"/>
        <v>2012</v>
      </c>
    </row>
    <row r="3504" spans="1:20" ht="72.5" x14ac:dyDescent="0.3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 s="11">
        <v>1431719379</v>
      </c>
      <c r="J3504">
        <v>1429127379</v>
      </c>
      <c r="K3504" t="b">
        <v>0</v>
      </c>
      <c r="L3504">
        <v>1</v>
      </c>
      <c r="M3504" t="b">
        <v>1</v>
      </c>
      <c r="N3504">
        <f>ROUND(E3504/D3504*100,0)</f>
        <v>200</v>
      </c>
      <c r="O3504">
        <f>IFERROR(ROUND(E3504/L3504,2),0)</f>
        <v>10</v>
      </c>
      <c r="P3504" s="12" t="s">
        <v>8293</v>
      </c>
      <c r="Q3504" t="s">
        <v>8295</v>
      </c>
      <c r="R3504" s="9">
        <f t="shared" si="167"/>
        <v>42109.826145833329</v>
      </c>
      <c r="S3504" s="9">
        <f t="shared" si="168"/>
        <v>42139.826145833329</v>
      </c>
      <c r="T3504">
        <f t="shared" si="169"/>
        <v>2015</v>
      </c>
    </row>
    <row r="3505" spans="1:20" ht="29" x14ac:dyDescent="0.3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 s="11">
        <v>1436555376</v>
      </c>
      <c r="J3505">
        <v>1433963376</v>
      </c>
      <c r="K3505" t="b">
        <v>0</v>
      </c>
      <c r="L3505">
        <v>1</v>
      </c>
      <c r="M3505" t="b">
        <v>1</v>
      </c>
      <c r="N3505">
        <f>ROUND(E3505/D3505*100,0)</f>
        <v>100</v>
      </c>
      <c r="O3505">
        <f>IFERROR(ROUND(E3505/L3505,2),0)</f>
        <v>10</v>
      </c>
      <c r="P3505" s="12" t="s">
        <v>8293</v>
      </c>
      <c r="Q3505" t="s">
        <v>8301</v>
      </c>
      <c r="R3505" s="9">
        <f t="shared" si="167"/>
        <v>42165.79833333334</v>
      </c>
      <c r="S3505" s="9">
        <f t="shared" si="168"/>
        <v>42195.79833333334</v>
      </c>
      <c r="T3505">
        <f t="shared" si="169"/>
        <v>2015</v>
      </c>
    </row>
    <row r="3506" spans="1:20" ht="43.5" x14ac:dyDescent="0.35">
      <c r="A3506">
        <v>1872</v>
      </c>
      <c r="B3506" s="3" t="s">
        <v>1873</v>
      </c>
      <c r="C3506" s="3" t="s">
        <v>5982</v>
      </c>
      <c r="D3506" s="6">
        <v>20000</v>
      </c>
      <c r="E3506" s="8">
        <v>212</v>
      </c>
      <c r="F3506" t="s">
        <v>8220</v>
      </c>
      <c r="G3506" t="s">
        <v>8223</v>
      </c>
      <c r="H3506" t="s">
        <v>8245</v>
      </c>
      <c r="I3506" s="11">
        <v>1435633602</v>
      </c>
      <c r="J3506">
        <v>1433041602</v>
      </c>
      <c r="K3506" t="b">
        <v>0</v>
      </c>
      <c r="L3506">
        <v>13</v>
      </c>
      <c r="M3506" t="b">
        <v>0</v>
      </c>
      <c r="N3506">
        <f>ROUND(E3506/D3506*100,0)</f>
        <v>1</v>
      </c>
      <c r="O3506">
        <f>IFERROR(ROUND(E3506/L3506,2),0)</f>
        <v>16.309999999999999</v>
      </c>
      <c r="P3506" s="12" t="s">
        <v>8285</v>
      </c>
      <c r="Q3506" t="s">
        <v>8309</v>
      </c>
      <c r="R3506" s="9">
        <f t="shared" si="167"/>
        <v>42155.129652777774</v>
      </c>
      <c r="S3506" s="9">
        <f t="shared" si="168"/>
        <v>42185.129652777774</v>
      </c>
      <c r="T3506">
        <f t="shared" si="169"/>
        <v>2015</v>
      </c>
    </row>
    <row r="3507" spans="1:20" ht="58" x14ac:dyDescent="0.35">
      <c r="A3507">
        <v>2869</v>
      </c>
      <c r="B3507" s="3" t="s">
        <v>2869</v>
      </c>
      <c r="C3507" s="3" t="s">
        <v>6979</v>
      </c>
      <c r="D3507" s="6">
        <v>20000</v>
      </c>
      <c r="E3507" s="8">
        <v>177</v>
      </c>
      <c r="F3507" t="s">
        <v>8220</v>
      </c>
      <c r="G3507" t="s">
        <v>8223</v>
      </c>
      <c r="H3507" t="s">
        <v>8245</v>
      </c>
      <c r="I3507" s="11">
        <v>1468937681</v>
      </c>
      <c r="J3507">
        <v>1466345681</v>
      </c>
      <c r="K3507" t="b">
        <v>0</v>
      </c>
      <c r="L3507">
        <v>5</v>
      </c>
      <c r="M3507" t="b">
        <v>0</v>
      </c>
      <c r="N3507">
        <f>ROUND(E3507/D3507*100,0)</f>
        <v>1</v>
      </c>
      <c r="O3507">
        <f>IFERROR(ROUND(E3507/L3507,2),0)</f>
        <v>35.4</v>
      </c>
      <c r="P3507" s="12" t="s">
        <v>8266</v>
      </c>
      <c r="Q3507" t="s">
        <v>8268</v>
      </c>
      <c r="R3507" s="9">
        <f t="shared" si="167"/>
        <v>42540.593530092592</v>
      </c>
      <c r="S3507" s="9">
        <f t="shared" si="168"/>
        <v>42570.593530092592</v>
      </c>
      <c r="T3507">
        <f t="shared" si="169"/>
        <v>2016</v>
      </c>
    </row>
    <row r="3508" spans="1:20" ht="43.5" x14ac:dyDescent="0.3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 s="11">
        <v>1410516000</v>
      </c>
      <c r="J3508">
        <v>1406824948</v>
      </c>
      <c r="K3508" t="b">
        <v>0</v>
      </c>
      <c r="L3508">
        <v>1</v>
      </c>
      <c r="M3508" t="b">
        <v>0</v>
      </c>
      <c r="N3508">
        <f>ROUND(E3508/D3508*100,0)</f>
        <v>2</v>
      </c>
      <c r="O3508">
        <f>IFERROR(ROUND(E3508/L3508,2),0)</f>
        <v>10</v>
      </c>
      <c r="P3508" s="12" t="s">
        <v>8311</v>
      </c>
      <c r="Q3508" t="s">
        <v>8312</v>
      </c>
      <c r="R3508" s="9">
        <f t="shared" si="167"/>
        <v>41851.696157407408</v>
      </c>
      <c r="S3508" s="9">
        <f t="shared" si="168"/>
        <v>41894.416666666664</v>
      </c>
      <c r="T3508">
        <f t="shared" si="169"/>
        <v>2014</v>
      </c>
    </row>
    <row r="3509" spans="1:20" ht="43.5" x14ac:dyDescent="0.35">
      <c r="A3509">
        <v>423</v>
      </c>
      <c r="B3509" s="3" t="s">
        <v>424</v>
      </c>
      <c r="C3509" s="3" t="s">
        <v>4533</v>
      </c>
      <c r="D3509" s="6">
        <v>20000</v>
      </c>
      <c r="E3509" s="8">
        <v>153</v>
      </c>
      <c r="F3509" t="s">
        <v>8220</v>
      </c>
      <c r="G3509" t="s">
        <v>8223</v>
      </c>
      <c r="H3509" t="s">
        <v>8245</v>
      </c>
      <c r="I3509" s="11">
        <v>1370470430</v>
      </c>
      <c r="J3509">
        <v>1367878430</v>
      </c>
      <c r="K3509" t="b">
        <v>0</v>
      </c>
      <c r="L3509">
        <v>13</v>
      </c>
      <c r="M3509" t="b">
        <v>0</v>
      </c>
      <c r="N3509">
        <f>ROUND(E3509/D3509*100,0)</f>
        <v>1</v>
      </c>
      <c r="O3509">
        <f>IFERROR(ROUND(E3509/L3509,2),0)</f>
        <v>11.77</v>
      </c>
      <c r="P3509" s="12" t="s">
        <v>8290</v>
      </c>
      <c r="Q3509" t="s">
        <v>8304</v>
      </c>
      <c r="R3509" s="9">
        <f t="shared" si="167"/>
        <v>41400.92627314815</v>
      </c>
      <c r="S3509" s="9">
        <f t="shared" si="168"/>
        <v>41430.92627314815</v>
      </c>
      <c r="T3509">
        <f t="shared" si="169"/>
        <v>2013</v>
      </c>
    </row>
    <row r="3510" spans="1:20" ht="43.5" x14ac:dyDescent="0.35">
      <c r="A3510">
        <v>3087</v>
      </c>
      <c r="B3510" s="3" t="s">
        <v>3087</v>
      </c>
      <c r="C3510" s="3" t="s">
        <v>7197</v>
      </c>
      <c r="D3510" s="6">
        <v>20000</v>
      </c>
      <c r="E3510" s="8">
        <v>125</v>
      </c>
      <c r="F3510" t="s">
        <v>8220</v>
      </c>
      <c r="G3510" t="s">
        <v>8223</v>
      </c>
      <c r="H3510" t="s">
        <v>8245</v>
      </c>
      <c r="I3510" s="11">
        <v>1482294990</v>
      </c>
      <c r="J3510">
        <v>1477107390</v>
      </c>
      <c r="K3510" t="b">
        <v>0</v>
      </c>
      <c r="L3510">
        <v>2</v>
      </c>
      <c r="M3510" t="b">
        <v>0</v>
      </c>
      <c r="N3510">
        <f>ROUND(E3510/D3510*100,0)</f>
        <v>1</v>
      </c>
      <c r="O3510">
        <f>IFERROR(ROUND(E3510/L3510,2),0)</f>
        <v>62.5</v>
      </c>
      <c r="P3510" s="12" t="s">
        <v>8266</v>
      </c>
      <c r="Q3510" t="s">
        <v>8267</v>
      </c>
      <c r="R3510" s="9">
        <f t="shared" si="167"/>
        <v>42665.150347222225</v>
      </c>
      <c r="S3510" s="9">
        <f t="shared" si="168"/>
        <v>42725.192013888889</v>
      </c>
      <c r="T3510">
        <f t="shared" si="169"/>
        <v>2016</v>
      </c>
    </row>
    <row r="3511" spans="1:20" ht="29" x14ac:dyDescent="0.35">
      <c r="A3511">
        <v>1916</v>
      </c>
      <c r="B3511" s="3" t="s">
        <v>1917</v>
      </c>
      <c r="C3511" s="3" t="s">
        <v>6026</v>
      </c>
      <c r="D3511" s="6">
        <v>20000</v>
      </c>
      <c r="E3511" s="8">
        <v>102</v>
      </c>
      <c r="F3511" t="s">
        <v>8220</v>
      </c>
      <c r="G3511" t="s">
        <v>8223</v>
      </c>
      <c r="H3511" t="s">
        <v>8245</v>
      </c>
      <c r="I3511" s="11">
        <v>1478542375</v>
      </c>
      <c r="J3511">
        <v>1476378775</v>
      </c>
      <c r="K3511" t="b">
        <v>0</v>
      </c>
      <c r="L3511">
        <v>6</v>
      </c>
      <c r="M3511" t="b">
        <v>0</v>
      </c>
      <c r="N3511">
        <f>ROUND(E3511/D3511*100,0)</f>
        <v>1</v>
      </c>
      <c r="O3511">
        <f>IFERROR(ROUND(E3511/L3511,2),0)</f>
        <v>17</v>
      </c>
      <c r="P3511" s="12" t="s">
        <v>8277</v>
      </c>
      <c r="Q3511" t="s">
        <v>8287</v>
      </c>
      <c r="R3511" s="9">
        <f t="shared" si="167"/>
        <v>42656.717303240745</v>
      </c>
      <c r="S3511" s="9">
        <f t="shared" si="168"/>
        <v>42681.758969907409</v>
      </c>
      <c r="T3511">
        <f t="shared" si="169"/>
        <v>2016</v>
      </c>
    </row>
    <row r="3512" spans="1:20" x14ac:dyDescent="0.35">
      <c r="A3512">
        <v>919</v>
      </c>
      <c r="B3512" s="3" t="s">
        <v>920</v>
      </c>
      <c r="C3512" s="3" t="s">
        <v>5029</v>
      </c>
      <c r="D3512" s="6">
        <v>20000</v>
      </c>
      <c r="E3512" s="8">
        <v>100</v>
      </c>
      <c r="F3512" t="s">
        <v>8220</v>
      </c>
      <c r="G3512" t="s">
        <v>8223</v>
      </c>
      <c r="H3512" t="s">
        <v>8245</v>
      </c>
      <c r="I3512" s="11">
        <v>1355930645</v>
      </c>
      <c r="J3512">
        <v>1352906645</v>
      </c>
      <c r="K3512" t="b">
        <v>0</v>
      </c>
      <c r="L3512">
        <v>1</v>
      </c>
      <c r="M3512" t="b">
        <v>0</v>
      </c>
      <c r="N3512">
        <f>ROUND(E3512/D3512*100,0)</f>
        <v>1</v>
      </c>
      <c r="O3512">
        <f>IFERROR(ROUND(E3512/L3512,2),0)</f>
        <v>100</v>
      </c>
      <c r="P3512" s="12" t="s">
        <v>8293</v>
      </c>
      <c r="Q3512" t="s">
        <v>8315</v>
      </c>
      <c r="R3512" s="9">
        <f t="shared" si="167"/>
        <v>41227.641724537039</v>
      </c>
      <c r="S3512" s="9">
        <f t="shared" si="168"/>
        <v>41262.641724537039</v>
      </c>
      <c r="T3512">
        <f t="shared" si="169"/>
        <v>2012</v>
      </c>
    </row>
    <row r="3513" spans="1:20" ht="43.5" x14ac:dyDescent="0.35">
      <c r="A3513">
        <v>870</v>
      </c>
      <c r="B3513" s="3" t="s">
        <v>871</v>
      </c>
      <c r="C3513" s="3" t="s">
        <v>4980</v>
      </c>
      <c r="D3513" s="6">
        <v>20000</v>
      </c>
      <c r="E3513" s="8">
        <v>62</v>
      </c>
      <c r="F3513" t="s">
        <v>8220</v>
      </c>
      <c r="G3513" t="s">
        <v>8224</v>
      </c>
      <c r="H3513" t="s">
        <v>8246</v>
      </c>
      <c r="I3513" s="11">
        <v>1377995523</v>
      </c>
      <c r="J3513">
        <v>1375403523</v>
      </c>
      <c r="K3513" t="b">
        <v>0</v>
      </c>
      <c r="L3513">
        <v>5</v>
      </c>
      <c r="M3513" t="b">
        <v>0</v>
      </c>
      <c r="N3513">
        <f>ROUND(E3513/D3513*100,0)</f>
        <v>0</v>
      </c>
      <c r="O3513">
        <f>IFERROR(ROUND(E3513/L3513,2),0)</f>
        <v>12.4</v>
      </c>
      <c r="P3513" s="12" t="s">
        <v>8293</v>
      </c>
      <c r="Q3513" t="s">
        <v>8315</v>
      </c>
      <c r="R3513" s="9">
        <f t="shared" si="167"/>
        <v>41488.022256944445</v>
      </c>
      <c r="S3513" s="9">
        <f t="shared" si="168"/>
        <v>41518.022256944445</v>
      </c>
      <c r="T3513">
        <f t="shared" si="169"/>
        <v>2013</v>
      </c>
    </row>
    <row r="3514" spans="1:20" ht="58" x14ac:dyDescent="0.35">
      <c r="A3514">
        <v>3083</v>
      </c>
      <c r="B3514" s="3" t="s">
        <v>3083</v>
      </c>
      <c r="C3514" s="3" t="s">
        <v>7193</v>
      </c>
      <c r="D3514" s="6">
        <v>20000</v>
      </c>
      <c r="E3514" s="8">
        <v>56</v>
      </c>
      <c r="F3514" t="s">
        <v>8220</v>
      </c>
      <c r="G3514" t="s">
        <v>8223</v>
      </c>
      <c r="H3514" t="s">
        <v>8245</v>
      </c>
      <c r="I3514" s="11">
        <v>1409547600</v>
      </c>
      <c r="J3514">
        <v>1406986278</v>
      </c>
      <c r="K3514" t="b">
        <v>0</v>
      </c>
      <c r="L3514">
        <v>3</v>
      </c>
      <c r="M3514" t="b">
        <v>0</v>
      </c>
      <c r="N3514">
        <f>ROUND(E3514/D3514*100,0)</f>
        <v>0</v>
      </c>
      <c r="O3514">
        <f>IFERROR(ROUND(E3514/L3514,2),0)</f>
        <v>18.670000000000002</v>
      </c>
      <c r="P3514" s="12" t="s">
        <v>8266</v>
      </c>
      <c r="Q3514" t="s">
        <v>8267</v>
      </c>
      <c r="R3514" s="9">
        <f t="shared" si="167"/>
        <v>41853.563402777778</v>
      </c>
      <c r="S3514" s="9">
        <f t="shared" si="168"/>
        <v>41883.208333333336</v>
      </c>
      <c r="T3514">
        <f t="shared" si="169"/>
        <v>2014</v>
      </c>
    </row>
    <row r="3515" spans="1:20" ht="58" x14ac:dyDescent="0.35">
      <c r="A3515">
        <v>3086</v>
      </c>
      <c r="B3515" s="3" t="s">
        <v>3086</v>
      </c>
      <c r="C3515" s="3" t="s">
        <v>7196</v>
      </c>
      <c r="D3515" s="6">
        <v>20000</v>
      </c>
      <c r="E3515" s="8">
        <v>50</v>
      </c>
      <c r="F3515" t="s">
        <v>8220</v>
      </c>
      <c r="G3515" t="s">
        <v>8236</v>
      </c>
      <c r="H3515" t="s">
        <v>8248</v>
      </c>
      <c r="I3515" s="11">
        <v>1439827559</v>
      </c>
      <c r="J3515">
        <v>1434643559</v>
      </c>
      <c r="K3515" t="b">
        <v>0</v>
      </c>
      <c r="L3515">
        <v>3</v>
      </c>
      <c r="M3515" t="b">
        <v>0</v>
      </c>
      <c r="N3515">
        <f>ROUND(E3515/D3515*100,0)</f>
        <v>0</v>
      </c>
      <c r="O3515">
        <f>IFERROR(ROUND(E3515/L3515,2),0)</f>
        <v>16.670000000000002</v>
      </c>
      <c r="P3515" s="12" t="s">
        <v>8266</v>
      </c>
      <c r="Q3515" t="s">
        <v>8267</v>
      </c>
      <c r="R3515" s="9">
        <f t="shared" si="167"/>
        <v>42173.67082175926</v>
      </c>
      <c r="S3515" s="9">
        <f t="shared" si="168"/>
        <v>42233.67082175926</v>
      </c>
      <c r="T3515">
        <f t="shared" si="169"/>
        <v>2015</v>
      </c>
    </row>
    <row r="3516" spans="1:20" ht="29" x14ac:dyDescent="0.35">
      <c r="A3516">
        <v>3121</v>
      </c>
      <c r="B3516" s="3" t="s">
        <v>3121</v>
      </c>
      <c r="C3516" s="3" t="s">
        <v>7231</v>
      </c>
      <c r="D3516" s="6">
        <v>1500</v>
      </c>
      <c r="E3516" s="8">
        <v>10</v>
      </c>
      <c r="F3516" t="s">
        <v>8219</v>
      </c>
      <c r="G3516" t="s">
        <v>8228</v>
      </c>
      <c r="H3516" t="s">
        <v>8250</v>
      </c>
      <c r="I3516" s="11">
        <v>1411748335</v>
      </c>
      <c r="J3516">
        <v>1406564335</v>
      </c>
      <c r="K3516" t="b">
        <v>0</v>
      </c>
      <c r="L3516">
        <v>1</v>
      </c>
      <c r="M3516" t="b">
        <v>0</v>
      </c>
      <c r="N3516">
        <f>ROUND(E3516/D3516*100,0)</f>
        <v>1</v>
      </c>
      <c r="O3516">
        <f>IFERROR(ROUND(E3516/L3516,2),0)</f>
        <v>10</v>
      </c>
      <c r="P3516" s="12" t="s">
        <v>8266</v>
      </c>
      <c r="Q3516" t="s">
        <v>8267</v>
      </c>
      <c r="R3516" s="9">
        <f t="shared" si="167"/>
        <v>41848.679803240739</v>
      </c>
      <c r="S3516" s="9">
        <f t="shared" si="168"/>
        <v>41908.679803240739</v>
      </c>
      <c r="T3516">
        <f t="shared" si="169"/>
        <v>2014</v>
      </c>
    </row>
    <row r="3517" spans="1:20" ht="58" x14ac:dyDescent="0.35">
      <c r="A3517">
        <v>3129</v>
      </c>
      <c r="B3517" s="3" t="s">
        <v>3129</v>
      </c>
      <c r="C3517" s="3" t="s">
        <v>7239</v>
      </c>
      <c r="D3517" s="6">
        <v>1250</v>
      </c>
      <c r="E3517" s="8">
        <v>10</v>
      </c>
      <c r="F3517" t="s">
        <v>8221</v>
      </c>
      <c r="G3517" t="s">
        <v>8223</v>
      </c>
      <c r="H3517" t="s">
        <v>8245</v>
      </c>
      <c r="I3517" s="11">
        <v>1492542819</v>
      </c>
      <c r="J3517">
        <v>1489090419</v>
      </c>
      <c r="K3517" t="b">
        <v>0</v>
      </c>
      <c r="L3517">
        <v>1</v>
      </c>
      <c r="M3517" t="b">
        <v>0</v>
      </c>
      <c r="N3517">
        <f>ROUND(E3517/D3517*100,0)</f>
        <v>1</v>
      </c>
      <c r="O3517">
        <f>IFERROR(ROUND(E3517/L3517,2),0)</f>
        <v>10</v>
      </c>
      <c r="P3517" s="12" t="s">
        <v>8266</v>
      </c>
      <c r="Q3517" t="s">
        <v>8268</v>
      </c>
      <c r="R3517" s="9">
        <f t="shared" si="167"/>
        <v>42803.842812499999</v>
      </c>
      <c r="S3517" s="9">
        <f t="shared" si="168"/>
        <v>42843.801145833335</v>
      </c>
      <c r="T3517">
        <f t="shared" si="169"/>
        <v>2017</v>
      </c>
    </row>
    <row r="3518" spans="1:20" ht="58" x14ac:dyDescent="0.35">
      <c r="A3518">
        <v>1486</v>
      </c>
      <c r="B3518" s="3" t="s">
        <v>1487</v>
      </c>
      <c r="C3518" s="3" t="s">
        <v>5596</v>
      </c>
      <c r="D3518" s="6">
        <v>20000</v>
      </c>
      <c r="E3518" s="8">
        <v>48</v>
      </c>
      <c r="F3518" t="s">
        <v>8220</v>
      </c>
      <c r="G3518" t="s">
        <v>8223</v>
      </c>
      <c r="H3518" t="s">
        <v>8245</v>
      </c>
      <c r="I3518" s="11">
        <v>1425009761</v>
      </c>
      <c r="J3518">
        <v>1422417761</v>
      </c>
      <c r="K3518" t="b">
        <v>0</v>
      </c>
      <c r="L3518">
        <v>3</v>
      </c>
      <c r="M3518" t="b">
        <v>0</v>
      </c>
      <c r="N3518">
        <f>ROUND(E3518/D3518*100,0)</f>
        <v>0</v>
      </c>
      <c r="O3518">
        <f>IFERROR(ROUND(E3518/L3518,2),0)</f>
        <v>16</v>
      </c>
      <c r="P3518" s="12" t="s">
        <v>8280</v>
      </c>
      <c r="Q3518" t="s">
        <v>8317</v>
      </c>
      <c r="R3518" s="9">
        <f t="shared" si="167"/>
        <v>42032.168530092589</v>
      </c>
      <c r="S3518" s="9">
        <f t="shared" si="168"/>
        <v>42062.168530092589</v>
      </c>
      <c r="T3518">
        <f t="shared" si="169"/>
        <v>2015</v>
      </c>
    </row>
    <row r="3519" spans="1:20" ht="58" x14ac:dyDescent="0.35">
      <c r="A3519">
        <v>494</v>
      </c>
      <c r="B3519" s="3" t="s">
        <v>495</v>
      </c>
      <c r="C3519" s="3" t="s">
        <v>4604</v>
      </c>
      <c r="D3519" s="6">
        <v>20000</v>
      </c>
      <c r="E3519" s="8">
        <v>31</v>
      </c>
      <c r="F3519" t="s">
        <v>8220</v>
      </c>
      <c r="G3519" t="s">
        <v>8223</v>
      </c>
      <c r="H3519" t="s">
        <v>8245</v>
      </c>
      <c r="I3519" s="11">
        <v>1404356400</v>
      </c>
      <c r="J3519">
        <v>1402343765</v>
      </c>
      <c r="K3519" t="b">
        <v>0</v>
      </c>
      <c r="L3519">
        <v>3</v>
      </c>
      <c r="M3519" t="b">
        <v>0</v>
      </c>
      <c r="N3519">
        <f>ROUND(E3519/D3519*100,0)</f>
        <v>0</v>
      </c>
      <c r="O3519">
        <f>IFERROR(ROUND(E3519/L3519,2),0)</f>
        <v>10.33</v>
      </c>
      <c r="P3519" s="12" t="s">
        <v>8290</v>
      </c>
      <c r="Q3519" t="s">
        <v>8304</v>
      </c>
      <c r="R3519" s="9">
        <f t="shared" si="167"/>
        <v>41799.830613425926</v>
      </c>
      <c r="S3519" s="9">
        <f t="shared" si="168"/>
        <v>41823.125</v>
      </c>
      <c r="T3519">
        <f t="shared" si="169"/>
        <v>2014</v>
      </c>
    </row>
    <row r="3520" spans="1:20" ht="58" x14ac:dyDescent="0.35">
      <c r="A3520">
        <v>120</v>
      </c>
      <c r="B3520" s="3" t="s">
        <v>122</v>
      </c>
      <c r="C3520" s="3" t="s">
        <v>4231</v>
      </c>
      <c r="D3520" s="6">
        <v>70000</v>
      </c>
      <c r="E3520" s="8">
        <v>10</v>
      </c>
      <c r="F3520" t="s">
        <v>8219</v>
      </c>
      <c r="G3520" t="s">
        <v>8230</v>
      </c>
      <c r="H3520" t="s">
        <v>8251</v>
      </c>
      <c r="I3520" s="11">
        <v>1475457107</v>
      </c>
      <c r="J3520">
        <v>1472865107</v>
      </c>
      <c r="K3520" t="b">
        <v>0</v>
      </c>
      <c r="L3520">
        <v>1</v>
      </c>
      <c r="M3520" t="b">
        <v>0</v>
      </c>
      <c r="N3520">
        <f>ROUND(E3520/D3520*100,0)</f>
        <v>0</v>
      </c>
      <c r="O3520">
        <f>IFERROR(ROUND(E3520/L3520,2),0)</f>
        <v>10</v>
      </c>
      <c r="P3520" s="12" t="s">
        <v>8290</v>
      </c>
      <c r="Q3520" t="s">
        <v>8302</v>
      </c>
      <c r="R3520" s="9">
        <f t="shared" si="167"/>
        <v>42616.049849537041</v>
      </c>
      <c r="S3520" s="9">
        <f t="shared" si="168"/>
        <v>42646.049849537041</v>
      </c>
      <c r="T3520">
        <f t="shared" si="169"/>
        <v>2016</v>
      </c>
    </row>
    <row r="3521" spans="1:20" ht="43.5" x14ac:dyDescent="0.35">
      <c r="A3521">
        <v>142</v>
      </c>
      <c r="B3521" s="3" t="s">
        <v>144</v>
      </c>
      <c r="C3521" s="3" t="s">
        <v>4252</v>
      </c>
      <c r="D3521" s="6">
        <v>3000</v>
      </c>
      <c r="E3521" s="8">
        <v>10</v>
      </c>
      <c r="F3521" t="s">
        <v>8219</v>
      </c>
      <c r="G3521" t="s">
        <v>8223</v>
      </c>
      <c r="H3521" t="s">
        <v>8245</v>
      </c>
      <c r="I3521" s="11">
        <v>1416176778</v>
      </c>
      <c r="J3521">
        <v>1414358778</v>
      </c>
      <c r="K3521" t="b">
        <v>0</v>
      </c>
      <c r="L3521">
        <v>1</v>
      </c>
      <c r="M3521" t="b">
        <v>0</v>
      </c>
      <c r="N3521">
        <f>ROUND(E3521/D3521*100,0)</f>
        <v>0</v>
      </c>
      <c r="O3521">
        <f>IFERROR(ROUND(E3521/L3521,2),0)</f>
        <v>10</v>
      </c>
      <c r="P3521" s="12" t="s">
        <v>8290</v>
      </c>
      <c r="Q3521" t="s">
        <v>8302</v>
      </c>
      <c r="R3521" s="9">
        <f t="shared" si="167"/>
        <v>41938.893263888887</v>
      </c>
      <c r="S3521" s="9">
        <f t="shared" si="168"/>
        <v>41959.934930555552</v>
      </c>
      <c r="T3521">
        <f t="shared" si="169"/>
        <v>2014</v>
      </c>
    </row>
    <row r="3522" spans="1:20" ht="43.5" x14ac:dyDescent="0.35">
      <c r="A3522">
        <v>159</v>
      </c>
      <c r="B3522" s="3" t="s">
        <v>161</v>
      </c>
      <c r="C3522" s="3" t="s">
        <v>4269</v>
      </c>
      <c r="D3522" s="6">
        <v>500000</v>
      </c>
      <c r="E3522" s="8">
        <v>10</v>
      </c>
      <c r="F3522" t="s">
        <v>8219</v>
      </c>
      <c r="G3522" t="s">
        <v>8223</v>
      </c>
      <c r="H3522" t="s">
        <v>8245</v>
      </c>
      <c r="I3522" s="11">
        <v>1467541545</v>
      </c>
      <c r="J3522">
        <v>1464085545</v>
      </c>
      <c r="K3522" t="b">
        <v>0</v>
      </c>
      <c r="L3522">
        <v>1</v>
      </c>
      <c r="M3522" t="b">
        <v>0</v>
      </c>
      <c r="N3522">
        <f>ROUND(E3522/D3522*100,0)</f>
        <v>0</v>
      </c>
      <c r="O3522">
        <f>IFERROR(ROUND(E3522/L3522,2),0)</f>
        <v>10</v>
      </c>
      <c r="P3522" s="12" t="s">
        <v>8290</v>
      </c>
      <c r="Q3522" t="s">
        <v>8302</v>
      </c>
      <c r="R3522" s="9">
        <f t="shared" si="167"/>
        <v>42514.434548611112</v>
      </c>
      <c r="S3522" s="9">
        <f t="shared" si="168"/>
        <v>42554.434548611112</v>
      </c>
      <c r="T3522">
        <f t="shared" si="169"/>
        <v>2016</v>
      </c>
    </row>
    <row r="3523" spans="1:20" ht="43.5" x14ac:dyDescent="0.35">
      <c r="A3523">
        <v>2434</v>
      </c>
      <c r="B3523" s="3" t="s">
        <v>2435</v>
      </c>
      <c r="C3523" s="3" t="s">
        <v>6544</v>
      </c>
      <c r="D3523" s="6">
        <v>20000</v>
      </c>
      <c r="E3523" s="8">
        <v>26</v>
      </c>
      <c r="F3523" t="s">
        <v>8220</v>
      </c>
      <c r="G3523" t="s">
        <v>8223</v>
      </c>
      <c r="H3523" t="s">
        <v>8245</v>
      </c>
      <c r="I3523" s="11">
        <v>1438662474</v>
      </c>
      <c r="J3523">
        <v>1435206474</v>
      </c>
      <c r="K3523" t="b">
        <v>0</v>
      </c>
      <c r="L3523">
        <v>2</v>
      </c>
      <c r="M3523" t="b">
        <v>0</v>
      </c>
      <c r="N3523">
        <f>ROUND(E3523/D3523*100,0)</f>
        <v>0</v>
      </c>
      <c r="O3523">
        <f>IFERROR(ROUND(E3523/L3523,2),0)</f>
        <v>13</v>
      </c>
      <c r="P3523" s="12" t="s">
        <v>8288</v>
      </c>
      <c r="Q3523" t="s">
        <v>8310</v>
      </c>
      <c r="R3523" s="9">
        <f t="shared" ref="R3523:R3586" si="170">(((J3523/60)/60)/24)+DATE(1970,1,1)</f>
        <v>42180.18604166666</v>
      </c>
      <c r="S3523" s="9">
        <f t="shared" ref="S3523:S3586" si="171">(((I3523/60)/60)/24)+DATE(1970,1,1)</f>
        <v>42220.18604166666</v>
      </c>
      <c r="T3523">
        <f t="shared" si="169"/>
        <v>2015</v>
      </c>
    </row>
    <row r="3524" spans="1:20" ht="43.5" x14ac:dyDescent="0.35">
      <c r="A3524">
        <v>1129</v>
      </c>
      <c r="B3524" s="3" t="s">
        <v>1130</v>
      </c>
      <c r="C3524" s="3" t="s">
        <v>5239</v>
      </c>
      <c r="D3524" s="6">
        <v>20000</v>
      </c>
      <c r="E3524" s="8">
        <v>21</v>
      </c>
      <c r="F3524" t="s">
        <v>8220</v>
      </c>
      <c r="G3524" t="s">
        <v>8223</v>
      </c>
      <c r="H3524" t="s">
        <v>8245</v>
      </c>
      <c r="I3524" s="11">
        <v>1465107693</v>
      </c>
      <c r="J3524">
        <v>1462515693</v>
      </c>
      <c r="K3524" t="b">
        <v>0</v>
      </c>
      <c r="L3524">
        <v>2</v>
      </c>
      <c r="M3524" t="b">
        <v>0</v>
      </c>
      <c r="N3524">
        <f>ROUND(E3524/D3524*100,0)</f>
        <v>0</v>
      </c>
      <c r="O3524">
        <f>IFERROR(ROUND(E3524/L3524,2),0)</f>
        <v>10.5</v>
      </c>
      <c r="P3524" s="12" t="s">
        <v>8285</v>
      </c>
      <c r="Q3524" t="s">
        <v>8309</v>
      </c>
      <c r="R3524" s="9">
        <f t="shared" si="170"/>
        <v>42496.264965277776</v>
      </c>
      <c r="S3524" s="9">
        <f t="shared" si="171"/>
        <v>42526.264965277776</v>
      </c>
      <c r="T3524">
        <f t="shared" si="169"/>
        <v>2016</v>
      </c>
    </row>
    <row r="3525" spans="1:20" ht="43.5" x14ac:dyDescent="0.35">
      <c r="A3525">
        <v>4049</v>
      </c>
      <c r="B3525" s="3" t="s">
        <v>4045</v>
      </c>
      <c r="C3525" s="3" t="s">
        <v>8153</v>
      </c>
      <c r="D3525" s="6">
        <v>20000</v>
      </c>
      <c r="E3525" s="8">
        <v>16</v>
      </c>
      <c r="F3525" t="s">
        <v>8220</v>
      </c>
      <c r="G3525" t="s">
        <v>8223</v>
      </c>
      <c r="H3525" t="s">
        <v>8245</v>
      </c>
      <c r="I3525" s="11">
        <v>1436914815</v>
      </c>
      <c r="J3525">
        <v>1434322815</v>
      </c>
      <c r="K3525" t="b">
        <v>0</v>
      </c>
      <c r="L3525">
        <v>1</v>
      </c>
      <c r="M3525" t="b">
        <v>0</v>
      </c>
      <c r="N3525">
        <f>ROUND(E3525/D3525*100,0)</f>
        <v>0</v>
      </c>
      <c r="O3525">
        <f>IFERROR(ROUND(E3525/L3525,2),0)</f>
        <v>16</v>
      </c>
      <c r="P3525" s="12" t="s">
        <v>8266</v>
      </c>
      <c r="Q3525" t="s">
        <v>8268</v>
      </c>
      <c r="R3525" s="9">
        <f t="shared" si="170"/>
        <v>42169.958506944444</v>
      </c>
      <c r="S3525" s="9">
        <f t="shared" si="171"/>
        <v>42199.958506944444</v>
      </c>
      <c r="T3525">
        <f t="shared" si="169"/>
        <v>2015</v>
      </c>
    </row>
    <row r="3526" spans="1:20" ht="58" x14ac:dyDescent="0.35">
      <c r="A3526">
        <v>1583</v>
      </c>
      <c r="B3526" s="3" t="s">
        <v>1584</v>
      </c>
      <c r="C3526" s="3" t="s">
        <v>5693</v>
      </c>
      <c r="D3526" s="6">
        <v>20000</v>
      </c>
      <c r="E3526" s="8">
        <v>15</v>
      </c>
      <c r="F3526" t="s">
        <v>8220</v>
      </c>
      <c r="G3526" t="s">
        <v>8224</v>
      </c>
      <c r="H3526" t="s">
        <v>8246</v>
      </c>
      <c r="I3526" s="11">
        <v>1411681391</v>
      </c>
      <c r="J3526">
        <v>1409089391</v>
      </c>
      <c r="K3526" t="b">
        <v>0</v>
      </c>
      <c r="L3526">
        <v>1</v>
      </c>
      <c r="M3526" t="b">
        <v>0</v>
      </c>
      <c r="N3526">
        <f>ROUND(E3526/D3526*100,0)</f>
        <v>0</v>
      </c>
      <c r="O3526">
        <f>IFERROR(ROUND(E3526/L3526,2),0)</f>
        <v>15</v>
      </c>
      <c r="P3526" s="12" t="s">
        <v>8282</v>
      </c>
      <c r="Q3526" t="s">
        <v>8316</v>
      </c>
      <c r="R3526" s="9">
        <f t="shared" si="170"/>
        <v>41877.904988425929</v>
      </c>
      <c r="S3526" s="9">
        <f t="shared" si="171"/>
        <v>41907.904988425929</v>
      </c>
      <c r="T3526">
        <f t="shared" si="169"/>
        <v>2014</v>
      </c>
    </row>
    <row r="3527" spans="1:20" ht="43.5" x14ac:dyDescent="0.35">
      <c r="A3527">
        <v>1867</v>
      </c>
      <c r="B3527" s="3" t="s">
        <v>1868</v>
      </c>
      <c r="C3527" s="3" t="s">
        <v>5977</v>
      </c>
      <c r="D3527" s="6">
        <v>20000</v>
      </c>
      <c r="E3527" s="8">
        <v>10</v>
      </c>
      <c r="F3527" t="s">
        <v>8220</v>
      </c>
      <c r="G3527" t="s">
        <v>8223</v>
      </c>
      <c r="H3527" t="s">
        <v>8245</v>
      </c>
      <c r="I3527" s="11">
        <v>1478383912</v>
      </c>
      <c r="J3527">
        <v>1475791912</v>
      </c>
      <c r="K3527" t="b">
        <v>0</v>
      </c>
      <c r="L3527">
        <v>1</v>
      </c>
      <c r="M3527" t="b">
        <v>0</v>
      </c>
      <c r="N3527">
        <f>ROUND(E3527/D3527*100,0)</f>
        <v>0</v>
      </c>
      <c r="O3527">
        <f>IFERROR(ROUND(E3527/L3527,2),0)</f>
        <v>10</v>
      </c>
      <c r="P3527" s="12" t="s">
        <v>8285</v>
      </c>
      <c r="Q3527" t="s">
        <v>8309</v>
      </c>
      <c r="R3527" s="9">
        <f t="shared" si="170"/>
        <v>42649.924907407403</v>
      </c>
      <c r="S3527" s="9">
        <f t="shared" si="171"/>
        <v>42679.924907407403</v>
      </c>
      <c r="T3527">
        <f t="shared" si="169"/>
        <v>2016</v>
      </c>
    </row>
    <row r="3528" spans="1:20" ht="58" x14ac:dyDescent="0.35">
      <c r="A3528">
        <v>606</v>
      </c>
      <c r="B3528" s="3" t="s">
        <v>607</v>
      </c>
      <c r="C3528" s="3" t="s">
        <v>4716</v>
      </c>
      <c r="D3528" s="6">
        <v>5000</v>
      </c>
      <c r="E3528" s="8">
        <v>10</v>
      </c>
      <c r="F3528" t="s">
        <v>8219</v>
      </c>
      <c r="G3528" t="s">
        <v>8232</v>
      </c>
      <c r="H3528" t="s">
        <v>8248</v>
      </c>
      <c r="I3528" s="11">
        <v>1432479600</v>
      </c>
      <c r="J3528">
        <v>1428507409</v>
      </c>
      <c r="K3528" t="b">
        <v>0</v>
      </c>
      <c r="L3528">
        <v>1</v>
      </c>
      <c r="M3528" t="b">
        <v>0</v>
      </c>
      <c r="N3528">
        <f>ROUND(E3528/D3528*100,0)</f>
        <v>0</v>
      </c>
      <c r="O3528">
        <f>IFERROR(ROUND(E3528/L3528,2),0)</f>
        <v>10</v>
      </c>
      <c r="P3528" s="12" t="s">
        <v>8277</v>
      </c>
      <c r="Q3528" t="s">
        <v>8307</v>
      </c>
      <c r="R3528" s="9">
        <f t="shared" si="170"/>
        <v>42102.650567129633</v>
      </c>
      <c r="S3528" s="9">
        <f t="shared" si="171"/>
        <v>42148.625</v>
      </c>
      <c r="T3528">
        <f t="shared" si="169"/>
        <v>2015</v>
      </c>
    </row>
    <row r="3529" spans="1:20" ht="58" x14ac:dyDescent="0.35">
      <c r="A3529">
        <v>630</v>
      </c>
      <c r="B3529" s="3" t="s">
        <v>631</v>
      </c>
      <c r="C3529" s="3" t="s">
        <v>4740</v>
      </c>
      <c r="D3529" s="6">
        <v>11999</v>
      </c>
      <c r="E3529" s="8">
        <v>10</v>
      </c>
      <c r="F3529" t="s">
        <v>8219</v>
      </c>
      <c r="G3529" t="s">
        <v>8223</v>
      </c>
      <c r="H3529" t="s">
        <v>8245</v>
      </c>
      <c r="I3529" s="11">
        <v>1441516200</v>
      </c>
      <c r="J3529">
        <v>1438959121</v>
      </c>
      <c r="K3529" t="b">
        <v>0</v>
      </c>
      <c r="L3529">
        <v>1</v>
      </c>
      <c r="M3529" t="b">
        <v>0</v>
      </c>
      <c r="N3529">
        <f>ROUND(E3529/D3529*100,0)</f>
        <v>0</v>
      </c>
      <c r="O3529">
        <f>IFERROR(ROUND(E3529/L3529,2),0)</f>
        <v>10</v>
      </c>
      <c r="P3529" s="12" t="s">
        <v>8277</v>
      </c>
      <c r="Q3529" t="s">
        <v>8307</v>
      </c>
      <c r="R3529" s="9">
        <f t="shared" si="170"/>
        <v>42223.619456018518</v>
      </c>
      <c r="S3529" s="9">
        <f t="shared" si="171"/>
        <v>42253.215277777781</v>
      </c>
      <c r="T3529">
        <f t="shared" si="169"/>
        <v>2015</v>
      </c>
    </row>
    <row r="3530" spans="1:20" ht="43.5" x14ac:dyDescent="0.35">
      <c r="A3530">
        <v>2126</v>
      </c>
      <c r="B3530" s="3" t="s">
        <v>2127</v>
      </c>
      <c r="C3530" s="3" t="s">
        <v>6236</v>
      </c>
      <c r="D3530" s="6">
        <v>20000</v>
      </c>
      <c r="E3530" s="8">
        <v>10</v>
      </c>
      <c r="F3530" t="s">
        <v>8220</v>
      </c>
      <c r="G3530" t="s">
        <v>8223</v>
      </c>
      <c r="H3530" t="s">
        <v>8245</v>
      </c>
      <c r="I3530" s="11">
        <v>1418080887</v>
      </c>
      <c r="J3530">
        <v>1415488887</v>
      </c>
      <c r="K3530" t="b">
        <v>0</v>
      </c>
      <c r="L3530">
        <v>2</v>
      </c>
      <c r="M3530" t="b">
        <v>0</v>
      </c>
      <c r="N3530">
        <f>ROUND(E3530/D3530*100,0)</f>
        <v>0</v>
      </c>
      <c r="O3530">
        <f>IFERROR(ROUND(E3530/L3530,2),0)</f>
        <v>5</v>
      </c>
      <c r="P3530" s="12" t="s">
        <v>8285</v>
      </c>
      <c r="Q3530" t="s">
        <v>8300</v>
      </c>
      <c r="R3530" s="9">
        <f t="shared" si="170"/>
        <v>41951.973229166666</v>
      </c>
      <c r="S3530" s="9">
        <f t="shared" si="171"/>
        <v>41981.973229166666</v>
      </c>
      <c r="T3530">
        <f t="shared" si="169"/>
        <v>2014</v>
      </c>
    </row>
    <row r="3531" spans="1:20" ht="43.5" x14ac:dyDescent="0.35">
      <c r="A3531">
        <v>2875</v>
      </c>
      <c r="B3531" s="3" t="s">
        <v>2875</v>
      </c>
      <c r="C3531" s="3" t="s">
        <v>6985</v>
      </c>
      <c r="D3531" s="6">
        <v>20000</v>
      </c>
      <c r="E3531" s="8">
        <v>7</v>
      </c>
      <c r="F3531" t="s">
        <v>8220</v>
      </c>
      <c r="G3531" t="s">
        <v>8223</v>
      </c>
      <c r="H3531" t="s">
        <v>8245</v>
      </c>
      <c r="I3531" s="11">
        <v>1462417493</v>
      </c>
      <c r="J3531">
        <v>1459825493</v>
      </c>
      <c r="K3531" t="b">
        <v>0</v>
      </c>
      <c r="L3531">
        <v>3</v>
      </c>
      <c r="M3531" t="b">
        <v>0</v>
      </c>
      <c r="N3531">
        <f>ROUND(E3531/D3531*100,0)</f>
        <v>0</v>
      </c>
      <c r="O3531">
        <f>IFERROR(ROUND(E3531/L3531,2),0)</f>
        <v>2.33</v>
      </c>
      <c r="P3531" s="12" t="s">
        <v>8266</v>
      </c>
      <c r="Q3531" t="s">
        <v>8268</v>
      </c>
      <c r="R3531" s="9">
        <f t="shared" si="170"/>
        <v>42465.128391203703</v>
      </c>
      <c r="S3531" s="9">
        <f t="shared" si="171"/>
        <v>42495.128391203703</v>
      </c>
      <c r="T3531">
        <f t="shared" si="169"/>
        <v>2016</v>
      </c>
    </row>
    <row r="3532" spans="1:20" ht="43.5" x14ac:dyDescent="0.35">
      <c r="A3532">
        <v>596</v>
      </c>
      <c r="B3532" s="3" t="s">
        <v>597</v>
      </c>
      <c r="C3532" s="3" t="s">
        <v>4706</v>
      </c>
      <c r="D3532" s="6">
        <v>20000</v>
      </c>
      <c r="E3532" s="8">
        <v>6</v>
      </c>
      <c r="F3532" t="s">
        <v>8220</v>
      </c>
      <c r="G3532" t="s">
        <v>8223</v>
      </c>
      <c r="H3532" t="s">
        <v>8245</v>
      </c>
      <c r="I3532" s="11">
        <v>1478122292</v>
      </c>
      <c r="J3532">
        <v>1475530292</v>
      </c>
      <c r="K3532" t="b">
        <v>0</v>
      </c>
      <c r="L3532">
        <v>2</v>
      </c>
      <c r="M3532" t="b">
        <v>0</v>
      </c>
      <c r="N3532">
        <f>ROUND(E3532/D3532*100,0)</f>
        <v>0</v>
      </c>
      <c r="O3532">
        <f>IFERROR(ROUND(E3532/L3532,2),0)</f>
        <v>3</v>
      </c>
      <c r="P3532" s="12" t="s">
        <v>8277</v>
      </c>
      <c r="Q3532" t="s">
        <v>8307</v>
      </c>
      <c r="R3532" s="9">
        <f t="shared" si="170"/>
        <v>42646.896898148145</v>
      </c>
      <c r="S3532" s="9">
        <f t="shared" si="171"/>
        <v>42676.896898148145</v>
      </c>
      <c r="T3532">
        <f t="shared" si="169"/>
        <v>2016</v>
      </c>
    </row>
    <row r="3533" spans="1:20" ht="43.5" x14ac:dyDescent="0.35">
      <c r="A3533">
        <v>2416</v>
      </c>
      <c r="B3533" s="3" t="s">
        <v>2417</v>
      </c>
      <c r="C3533" s="3" t="s">
        <v>6526</v>
      </c>
      <c r="D3533" s="6">
        <v>20000</v>
      </c>
      <c r="E3533" s="8">
        <v>5</v>
      </c>
      <c r="F3533" t="s">
        <v>8220</v>
      </c>
      <c r="G3533" t="s">
        <v>8223</v>
      </c>
      <c r="H3533" t="s">
        <v>8245</v>
      </c>
      <c r="I3533" s="11">
        <v>1426345200</v>
      </c>
      <c r="J3533">
        <v>1421343743</v>
      </c>
      <c r="K3533" t="b">
        <v>0</v>
      </c>
      <c r="L3533">
        <v>1</v>
      </c>
      <c r="M3533" t="b">
        <v>0</v>
      </c>
      <c r="N3533">
        <f>ROUND(E3533/D3533*100,0)</f>
        <v>0</v>
      </c>
      <c r="O3533">
        <f>IFERROR(ROUND(E3533/L3533,2),0)</f>
        <v>5</v>
      </c>
      <c r="P3533" s="12" t="s">
        <v>8288</v>
      </c>
      <c r="Q3533" t="s">
        <v>8310</v>
      </c>
      <c r="R3533" s="9">
        <f t="shared" si="170"/>
        <v>42019.737766203703</v>
      </c>
      <c r="S3533" s="9">
        <f t="shared" si="171"/>
        <v>42077.625</v>
      </c>
      <c r="T3533">
        <f t="shared" si="169"/>
        <v>2015</v>
      </c>
    </row>
    <row r="3534" spans="1:20" ht="43.5" x14ac:dyDescent="0.35">
      <c r="A3534">
        <v>1564</v>
      </c>
      <c r="B3534" s="3" t="s">
        <v>1565</v>
      </c>
      <c r="C3534" s="3" t="s">
        <v>5674</v>
      </c>
      <c r="D3534" s="6">
        <v>10000</v>
      </c>
      <c r="E3534" s="8">
        <v>10</v>
      </c>
      <c r="F3534" t="s">
        <v>8219</v>
      </c>
      <c r="G3534" t="s">
        <v>8223</v>
      </c>
      <c r="H3534" t="s">
        <v>8245</v>
      </c>
      <c r="I3534" s="11">
        <v>1432843500</v>
      </c>
      <c r="J3534">
        <v>1430124509</v>
      </c>
      <c r="K3534" t="b">
        <v>0</v>
      </c>
      <c r="L3534">
        <v>1</v>
      </c>
      <c r="M3534" t="b">
        <v>0</v>
      </c>
      <c r="N3534">
        <f>ROUND(E3534/D3534*100,0)</f>
        <v>0</v>
      </c>
      <c r="O3534">
        <f>IFERROR(ROUND(E3534/L3534,2),0)</f>
        <v>10</v>
      </c>
      <c r="P3534" s="12" t="s">
        <v>8280</v>
      </c>
      <c r="Q3534" t="s">
        <v>8314</v>
      </c>
      <c r="R3534" s="9">
        <f t="shared" si="170"/>
        <v>42121.367002314815</v>
      </c>
      <c r="S3534" s="9">
        <f t="shared" si="171"/>
        <v>42152.836805555555</v>
      </c>
      <c r="T3534">
        <f t="shared" si="169"/>
        <v>2015</v>
      </c>
    </row>
    <row r="3535" spans="1:20" ht="43.5" x14ac:dyDescent="0.35">
      <c r="A3535">
        <v>3055</v>
      </c>
      <c r="B3535" s="3" t="s">
        <v>3055</v>
      </c>
      <c r="C3535" s="3" t="s">
        <v>7165</v>
      </c>
      <c r="D3535" s="6">
        <v>20000</v>
      </c>
      <c r="E3535" s="8">
        <v>1</v>
      </c>
      <c r="F3535" t="s">
        <v>8220</v>
      </c>
      <c r="G3535" t="s">
        <v>8223</v>
      </c>
      <c r="H3535" t="s">
        <v>8245</v>
      </c>
      <c r="I3535" s="11">
        <v>1420844390</v>
      </c>
      <c r="J3535">
        <v>1415660390</v>
      </c>
      <c r="K3535" t="b">
        <v>0</v>
      </c>
      <c r="L3535">
        <v>1</v>
      </c>
      <c r="M3535" t="b">
        <v>0</v>
      </c>
      <c r="N3535">
        <f>ROUND(E3535/D3535*100,0)</f>
        <v>0</v>
      </c>
      <c r="O3535">
        <f>IFERROR(ROUND(E3535/L3535,2),0)</f>
        <v>1</v>
      </c>
      <c r="P3535" s="12" t="s">
        <v>8266</v>
      </c>
      <c r="Q3535" t="s">
        <v>8267</v>
      </c>
      <c r="R3535" s="9">
        <f t="shared" si="170"/>
        <v>41953.95821759259</v>
      </c>
      <c r="S3535" s="9">
        <f t="shared" si="171"/>
        <v>42013.95821759259</v>
      </c>
      <c r="T3535">
        <f t="shared" si="169"/>
        <v>2014</v>
      </c>
    </row>
    <row r="3536" spans="1:20" ht="43.5" x14ac:dyDescent="0.35">
      <c r="A3536">
        <v>451</v>
      </c>
      <c r="B3536" s="3" t="s">
        <v>452</v>
      </c>
      <c r="C3536" s="3" t="s">
        <v>4561</v>
      </c>
      <c r="D3536" s="6">
        <v>20000</v>
      </c>
      <c r="E3536" s="8">
        <v>0</v>
      </c>
      <c r="F3536" t="s">
        <v>8220</v>
      </c>
      <c r="G3536" t="s">
        <v>8223</v>
      </c>
      <c r="H3536" t="s">
        <v>8245</v>
      </c>
      <c r="I3536" s="11">
        <v>1390669791</v>
      </c>
      <c r="J3536">
        <v>1388077791</v>
      </c>
      <c r="K3536" t="b">
        <v>0</v>
      </c>
      <c r="L3536">
        <v>0</v>
      </c>
      <c r="M3536" t="b">
        <v>0</v>
      </c>
      <c r="N3536">
        <f>ROUND(E3536/D3536*100,0)</f>
        <v>0</v>
      </c>
      <c r="O3536">
        <f>IFERROR(ROUND(E3536/L3536,2),0)</f>
        <v>0</v>
      </c>
      <c r="P3536" s="12" t="s">
        <v>8290</v>
      </c>
      <c r="Q3536" t="s">
        <v>8304</v>
      </c>
      <c r="R3536" s="9">
        <f t="shared" si="170"/>
        <v>41634.715173611112</v>
      </c>
      <c r="S3536" s="9">
        <f t="shared" si="171"/>
        <v>41664.715173611112</v>
      </c>
      <c r="T3536">
        <f t="shared" si="169"/>
        <v>2013</v>
      </c>
    </row>
    <row r="3537" spans="1:20" ht="43.5" x14ac:dyDescent="0.35">
      <c r="A3537">
        <v>457</v>
      </c>
      <c r="B3537" s="3" t="s">
        <v>458</v>
      </c>
      <c r="C3537" s="3" t="s">
        <v>4567</v>
      </c>
      <c r="D3537" s="6">
        <v>20000</v>
      </c>
      <c r="E3537" s="8">
        <v>0</v>
      </c>
      <c r="F3537" t="s">
        <v>8220</v>
      </c>
      <c r="G3537" t="s">
        <v>8228</v>
      </c>
      <c r="H3537" t="s">
        <v>8250</v>
      </c>
      <c r="I3537" s="11">
        <v>1408213512</v>
      </c>
      <c r="J3537">
        <v>1405621512</v>
      </c>
      <c r="K3537" t="b">
        <v>0</v>
      </c>
      <c r="L3537">
        <v>0</v>
      </c>
      <c r="M3537" t="b">
        <v>0</v>
      </c>
      <c r="N3537">
        <f>ROUND(E3537/D3537*100,0)</f>
        <v>0</v>
      </c>
      <c r="O3537">
        <f>IFERROR(ROUND(E3537/L3537,2),0)</f>
        <v>0</v>
      </c>
      <c r="P3537" s="12" t="s">
        <v>8290</v>
      </c>
      <c r="Q3537" t="s">
        <v>8304</v>
      </c>
      <c r="R3537" s="9">
        <f t="shared" si="170"/>
        <v>41837.767500000002</v>
      </c>
      <c r="S3537" s="9">
        <f t="shared" si="171"/>
        <v>41867.767500000002</v>
      </c>
      <c r="T3537">
        <f t="shared" si="169"/>
        <v>2014</v>
      </c>
    </row>
    <row r="3538" spans="1:20" ht="29" x14ac:dyDescent="0.35">
      <c r="A3538">
        <v>927</v>
      </c>
      <c r="B3538" s="3" t="s">
        <v>928</v>
      </c>
      <c r="C3538" s="3" t="s">
        <v>5037</v>
      </c>
      <c r="D3538" s="6">
        <v>20000</v>
      </c>
      <c r="E3538" s="8">
        <v>0</v>
      </c>
      <c r="F3538" t="s">
        <v>8220</v>
      </c>
      <c r="G3538" t="s">
        <v>8223</v>
      </c>
      <c r="H3538" t="s">
        <v>8245</v>
      </c>
      <c r="I3538" s="11">
        <v>1337024695</v>
      </c>
      <c r="J3538">
        <v>1334432695</v>
      </c>
      <c r="K3538" t="b">
        <v>0</v>
      </c>
      <c r="L3538">
        <v>0</v>
      </c>
      <c r="M3538" t="b">
        <v>0</v>
      </c>
      <c r="N3538">
        <f>ROUND(E3538/D3538*100,0)</f>
        <v>0</v>
      </c>
      <c r="O3538">
        <f>IFERROR(ROUND(E3538/L3538,2),0)</f>
        <v>0</v>
      </c>
      <c r="P3538" s="12" t="s">
        <v>8293</v>
      </c>
      <c r="Q3538" t="s">
        <v>8315</v>
      </c>
      <c r="R3538" s="9">
        <f t="shared" si="170"/>
        <v>41013.822858796295</v>
      </c>
      <c r="S3538" s="9">
        <f t="shared" si="171"/>
        <v>41043.822858796295</v>
      </c>
      <c r="T3538">
        <f t="shared" si="169"/>
        <v>2012</v>
      </c>
    </row>
    <row r="3539" spans="1:20" ht="58" x14ac:dyDescent="0.35">
      <c r="A3539">
        <v>1554</v>
      </c>
      <c r="B3539" s="3" t="s">
        <v>1555</v>
      </c>
      <c r="C3539" s="3" t="s">
        <v>5664</v>
      </c>
      <c r="D3539" s="6">
        <v>20000</v>
      </c>
      <c r="E3539" s="8">
        <v>0</v>
      </c>
      <c r="F3539" t="s">
        <v>8220</v>
      </c>
      <c r="G3539" t="s">
        <v>8225</v>
      </c>
      <c r="H3539" t="s">
        <v>8247</v>
      </c>
      <c r="I3539" s="11">
        <v>1438495390</v>
      </c>
      <c r="J3539">
        <v>1435903390</v>
      </c>
      <c r="K3539" t="b">
        <v>0</v>
      </c>
      <c r="L3539">
        <v>0</v>
      </c>
      <c r="M3539" t="b">
        <v>0</v>
      </c>
      <c r="N3539">
        <f>ROUND(E3539/D3539*100,0)</f>
        <v>0</v>
      </c>
      <c r="O3539">
        <f>IFERROR(ROUND(E3539/L3539,2),0)</f>
        <v>0</v>
      </c>
      <c r="P3539" s="12" t="s">
        <v>8282</v>
      </c>
      <c r="Q3539" t="s">
        <v>8320</v>
      </c>
      <c r="R3539" s="9">
        <f t="shared" si="170"/>
        <v>42188.252199074079</v>
      </c>
      <c r="S3539" s="9">
        <f t="shared" si="171"/>
        <v>42218.252199074079</v>
      </c>
      <c r="T3539">
        <f t="shared" si="169"/>
        <v>2015</v>
      </c>
    </row>
    <row r="3540" spans="1:20" ht="58" x14ac:dyDescent="0.35">
      <c r="A3540">
        <v>2374</v>
      </c>
      <c r="B3540" s="3" t="s">
        <v>2375</v>
      </c>
      <c r="C3540" s="3" t="s">
        <v>6484</v>
      </c>
      <c r="D3540" s="6">
        <v>22000</v>
      </c>
      <c r="E3540" s="8">
        <v>10</v>
      </c>
      <c r="F3540" t="s">
        <v>8219</v>
      </c>
      <c r="G3540" t="s">
        <v>8223</v>
      </c>
      <c r="H3540" t="s">
        <v>8245</v>
      </c>
      <c r="I3540" s="11">
        <v>1423772060</v>
      </c>
      <c r="J3540">
        <v>1421180060</v>
      </c>
      <c r="K3540" t="b">
        <v>0</v>
      </c>
      <c r="L3540">
        <v>1</v>
      </c>
      <c r="M3540" t="b">
        <v>0</v>
      </c>
      <c r="N3540">
        <f>ROUND(E3540/D3540*100,0)</f>
        <v>0</v>
      </c>
      <c r="O3540">
        <f>IFERROR(ROUND(E3540/L3540,2),0)</f>
        <v>10</v>
      </c>
      <c r="P3540" s="12" t="s">
        <v>8277</v>
      </c>
      <c r="Q3540" t="s">
        <v>8307</v>
      </c>
      <c r="R3540" s="9">
        <f t="shared" si="170"/>
        <v>42017.843287037031</v>
      </c>
      <c r="S3540" s="9">
        <f t="shared" si="171"/>
        <v>42047.843287037031</v>
      </c>
      <c r="T3540">
        <f t="shared" ref="T3540:T3603" si="172">YEAR(R3540)</f>
        <v>2015</v>
      </c>
    </row>
    <row r="3541" spans="1:20" ht="43.5" x14ac:dyDescent="0.35">
      <c r="A3541">
        <v>2396</v>
      </c>
      <c r="B3541" s="3" t="s">
        <v>2397</v>
      </c>
      <c r="C3541" s="3" t="s">
        <v>6506</v>
      </c>
      <c r="D3541" s="6">
        <v>5000</v>
      </c>
      <c r="E3541" s="8">
        <v>10</v>
      </c>
      <c r="F3541" t="s">
        <v>8219</v>
      </c>
      <c r="G3541" t="s">
        <v>8239</v>
      </c>
      <c r="H3541" t="s">
        <v>8256</v>
      </c>
      <c r="I3541" s="11">
        <v>1444940558</v>
      </c>
      <c r="J3541">
        <v>1442348558</v>
      </c>
      <c r="K3541" t="b">
        <v>0</v>
      </c>
      <c r="L3541">
        <v>1</v>
      </c>
      <c r="M3541" t="b">
        <v>0</v>
      </c>
      <c r="N3541">
        <f>ROUND(E3541/D3541*100,0)</f>
        <v>0</v>
      </c>
      <c r="O3541">
        <f>IFERROR(ROUND(E3541/L3541,2),0)</f>
        <v>10</v>
      </c>
      <c r="P3541" s="12" t="s">
        <v>8277</v>
      </c>
      <c r="Q3541" t="s">
        <v>8307</v>
      </c>
      <c r="R3541" s="9">
        <f t="shared" si="170"/>
        <v>42262.849050925928</v>
      </c>
      <c r="S3541" s="9">
        <f t="shared" si="171"/>
        <v>42292.849050925928</v>
      </c>
      <c r="T3541">
        <f t="shared" si="172"/>
        <v>2015</v>
      </c>
    </row>
    <row r="3542" spans="1:20" ht="43.5" x14ac:dyDescent="0.35">
      <c r="A3542">
        <v>2426</v>
      </c>
      <c r="B3542" s="3" t="s">
        <v>2427</v>
      </c>
      <c r="C3542" s="3" t="s">
        <v>6536</v>
      </c>
      <c r="D3542" s="6">
        <v>20000</v>
      </c>
      <c r="E3542" s="8">
        <v>0</v>
      </c>
      <c r="F3542" t="s">
        <v>8220</v>
      </c>
      <c r="G3542" t="s">
        <v>8223</v>
      </c>
      <c r="H3542" t="s">
        <v>8245</v>
      </c>
      <c r="I3542" s="11">
        <v>1439006692</v>
      </c>
      <c r="J3542">
        <v>1433822692</v>
      </c>
      <c r="K3542" t="b">
        <v>0</v>
      </c>
      <c r="L3542">
        <v>0</v>
      </c>
      <c r="M3542" t="b">
        <v>0</v>
      </c>
      <c r="N3542">
        <f>ROUND(E3542/D3542*100,0)</f>
        <v>0</v>
      </c>
      <c r="O3542">
        <f>IFERROR(ROUND(E3542/L3542,2),0)</f>
        <v>0</v>
      </c>
      <c r="P3542" s="12" t="s">
        <v>8288</v>
      </c>
      <c r="Q3542" t="s">
        <v>8310</v>
      </c>
      <c r="R3542" s="9">
        <f t="shared" si="170"/>
        <v>42164.170046296291</v>
      </c>
      <c r="S3542" s="9">
        <f t="shared" si="171"/>
        <v>42224.170046296291</v>
      </c>
      <c r="T3542">
        <f t="shared" si="172"/>
        <v>2015</v>
      </c>
    </row>
    <row r="3543" spans="1:20" ht="43.5" x14ac:dyDescent="0.35">
      <c r="A3543">
        <v>2508</v>
      </c>
      <c r="B3543" s="3" t="s">
        <v>2508</v>
      </c>
      <c r="C3543" s="3" t="s">
        <v>6618</v>
      </c>
      <c r="D3543" s="6">
        <v>20000</v>
      </c>
      <c r="E3543" s="8">
        <v>0</v>
      </c>
      <c r="F3543" t="s">
        <v>8220</v>
      </c>
      <c r="G3543" t="s">
        <v>8223</v>
      </c>
      <c r="H3543" t="s">
        <v>8245</v>
      </c>
      <c r="I3543" s="11">
        <v>1408056634</v>
      </c>
      <c r="J3543">
        <v>1405464634</v>
      </c>
      <c r="K3543" t="b">
        <v>0</v>
      </c>
      <c r="L3543">
        <v>0</v>
      </c>
      <c r="M3543" t="b">
        <v>0</v>
      </c>
      <c r="N3543">
        <f>ROUND(E3543/D3543*100,0)</f>
        <v>0</v>
      </c>
      <c r="O3543">
        <f>IFERROR(ROUND(E3543/L3543,2),0)</f>
        <v>0</v>
      </c>
      <c r="P3543" s="12" t="s">
        <v>8288</v>
      </c>
      <c r="Q3543" t="s">
        <v>8322</v>
      </c>
      <c r="R3543" s="9">
        <f t="shared" si="170"/>
        <v>41835.951782407406</v>
      </c>
      <c r="S3543" s="9">
        <f t="shared" si="171"/>
        <v>41865.951782407406</v>
      </c>
      <c r="T3543">
        <f t="shared" si="172"/>
        <v>2014</v>
      </c>
    </row>
    <row r="3544" spans="1:20" ht="43.5" x14ac:dyDescent="0.35">
      <c r="A3544">
        <v>3741</v>
      </c>
      <c r="B3544" s="3" t="s">
        <v>3738</v>
      </c>
      <c r="C3544" s="3" t="s">
        <v>7851</v>
      </c>
      <c r="D3544" s="6">
        <v>20000</v>
      </c>
      <c r="E3544" s="8">
        <v>0</v>
      </c>
      <c r="F3544" t="s">
        <v>8220</v>
      </c>
      <c r="G3544" t="s">
        <v>8223</v>
      </c>
      <c r="H3544" t="s">
        <v>8245</v>
      </c>
      <c r="I3544" s="11">
        <v>1450389950</v>
      </c>
      <c r="J3544">
        <v>1447797950</v>
      </c>
      <c r="K3544" t="b">
        <v>0</v>
      </c>
      <c r="L3544">
        <v>0</v>
      </c>
      <c r="M3544" t="b">
        <v>0</v>
      </c>
      <c r="N3544">
        <f>ROUND(E3544/D3544*100,0)</f>
        <v>0</v>
      </c>
      <c r="O3544">
        <f>IFERROR(ROUND(E3544/L3544,2),0)</f>
        <v>0</v>
      </c>
      <c r="P3544" s="12" t="s">
        <v>8266</v>
      </c>
      <c r="Q3544" t="s">
        <v>8268</v>
      </c>
      <c r="R3544" s="9">
        <f t="shared" si="170"/>
        <v>42325.920717592591</v>
      </c>
      <c r="S3544" s="9">
        <f t="shared" si="171"/>
        <v>42355.920717592591</v>
      </c>
      <c r="T3544">
        <f t="shared" si="172"/>
        <v>2015</v>
      </c>
    </row>
    <row r="3545" spans="1:20" ht="43.5" x14ac:dyDescent="0.35">
      <c r="A3545">
        <v>3936</v>
      </c>
      <c r="B3545" s="3" t="s">
        <v>3933</v>
      </c>
      <c r="C3545" s="3" t="s">
        <v>8044</v>
      </c>
      <c r="D3545" s="6">
        <v>20000</v>
      </c>
      <c r="E3545" s="8">
        <v>0</v>
      </c>
      <c r="F3545" t="s">
        <v>8220</v>
      </c>
      <c r="G3545" t="s">
        <v>8223</v>
      </c>
      <c r="H3545" t="s">
        <v>8245</v>
      </c>
      <c r="I3545" s="11">
        <v>1480576720</v>
      </c>
      <c r="J3545">
        <v>1477981120</v>
      </c>
      <c r="K3545" t="b">
        <v>0</v>
      </c>
      <c r="L3545">
        <v>0</v>
      </c>
      <c r="M3545" t="b">
        <v>0</v>
      </c>
      <c r="N3545">
        <f>ROUND(E3545/D3545*100,0)</f>
        <v>0</v>
      </c>
      <c r="O3545">
        <f>IFERROR(ROUND(E3545/L3545,2),0)</f>
        <v>0</v>
      </c>
      <c r="P3545" s="12" t="s">
        <v>8266</v>
      </c>
      <c r="Q3545" t="s">
        <v>8268</v>
      </c>
      <c r="R3545" s="9">
        <f t="shared" si="170"/>
        <v>42675.262962962966</v>
      </c>
      <c r="S3545" s="9">
        <f t="shared" si="171"/>
        <v>42705.304629629631</v>
      </c>
      <c r="T3545">
        <f t="shared" si="172"/>
        <v>2016</v>
      </c>
    </row>
    <row r="3546" spans="1:20" ht="43.5" x14ac:dyDescent="0.35">
      <c r="A3546">
        <v>4029</v>
      </c>
      <c r="B3546" s="3" t="s">
        <v>4025</v>
      </c>
      <c r="C3546" s="3" t="s">
        <v>8134</v>
      </c>
      <c r="D3546" s="6">
        <v>20000</v>
      </c>
      <c r="E3546" s="8">
        <v>0</v>
      </c>
      <c r="F3546" t="s">
        <v>8220</v>
      </c>
      <c r="G3546" t="s">
        <v>8223</v>
      </c>
      <c r="H3546" t="s">
        <v>8245</v>
      </c>
      <c r="I3546" s="11">
        <v>1450053370</v>
      </c>
      <c r="J3546">
        <v>1447461370</v>
      </c>
      <c r="K3546" t="b">
        <v>0</v>
      </c>
      <c r="L3546">
        <v>0</v>
      </c>
      <c r="M3546" t="b">
        <v>0</v>
      </c>
      <c r="N3546">
        <f>ROUND(E3546/D3546*100,0)</f>
        <v>0</v>
      </c>
      <c r="O3546">
        <f>IFERROR(ROUND(E3546/L3546,2),0)</f>
        <v>0</v>
      </c>
      <c r="P3546" s="12" t="s">
        <v>8266</v>
      </c>
      <c r="Q3546" t="s">
        <v>8268</v>
      </c>
      <c r="R3546" s="9">
        <f t="shared" si="170"/>
        <v>42322.025115740747</v>
      </c>
      <c r="S3546" s="9">
        <f t="shared" si="171"/>
        <v>42352.025115740747</v>
      </c>
      <c r="T3546">
        <f t="shared" si="172"/>
        <v>2015</v>
      </c>
    </row>
    <row r="3547" spans="1:20" ht="29" x14ac:dyDescent="0.3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 s="11">
        <v>1492759460</v>
      </c>
      <c r="J3547">
        <v>1487579060</v>
      </c>
      <c r="K3547" t="b">
        <v>0</v>
      </c>
      <c r="L3547">
        <v>1</v>
      </c>
      <c r="M3547" t="b">
        <v>0</v>
      </c>
      <c r="N3547">
        <f>ROUND(E3547/D3547*100,0)</f>
        <v>0</v>
      </c>
      <c r="O3547">
        <f>IFERROR(ROUND(E3547/L3547,2),0)</f>
        <v>10</v>
      </c>
      <c r="P3547" s="12" t="s">
        <v>8266</v>
      </c>
      <c r="Q3547" t="s">
        <v>8268</v>
      </c>
      <c r="R3547" s="9">
        <f t="shared" si="170"/>
        <v>42786.350231481483</v>
      </c>
      <c r="S3547" s="9">
        <f t="shared" si="171"/>
        <v>42846.308564814812</v>
      </c>
      <c r="T3547">
        <f t="shared" si="172"/>
        <v>2017</v>
      </c>
    </row>
    <row r="3548" spans="1:20" x14ac:dyDescent="0.3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 s="11">
        <v>1410191405</v>
      </c>
      <c r="J3548">
        <v>1408031405</v>
      </c>
      <c r="K3548" t="b">
        <v>0</v>
      </c>
      <c r="L3548">
        <v>1</v>
      </c>
      <c r="M3548" t="b">
        <v>0</v>
      </c>
      <c r="N3548">
        <f>ROUND(E3548/D3548*100,0)</f>
        <v>0</v>
      </c>
      <c r="O3548">
        <f>IFERROR(ROUND(E3548/L3548,2),0)</f>
        <v>10</v>
      </c>
      <c r="P3548" s="12" t="s">
        <v>8266</v>
      </c>
      <c r="Q3548" t="s">
        <v>8269</v>
      </c>
      <c r="R3548" s="9">
        <f t="shared" si="170"/>
        <v>41865.659780092588</v>
      </c>
      <c r="S3548" s="9">
        <f t="shared" si="171"/>
        <v>41890.659780092588</v>
      </c>
      <c r="T3548">
        <f t="shared" si="172"/>
        <v>2014</v>
      </c>
    </row>
    <row r="3549" spans="1:20" ht="43.5" x14ac:dyDescent="0.3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 s="11">
        <v>1435636740</v>
      </c>
      <c r="J3549">
        <v>1433014746</v>
      </c>
      <c r="K3549" t="b">
        <v>0</v>
      </c>
      <c r="L3549">
        <v>1</v>
      </c>
      <c r="M3549" t="b">
        <v>0</v>
      </c>
      <c r="N3549">
        <f>ROUND(E3549/D3549*100,0)</f>
        <v>0</v>
      </c>
      <c r="O3549">
        <f>IFERROR(ROUND(E3549/L3549,2),0)</f>
        <v>10</v>
      </c>
      <c r="P3549" s="12" t="s">
        <v>8266</v>
      </c>
      <c r="Q3549" t="s">
        <v>8269</v>
      </c>
      <c r="R3549" s="9">
        <f t="shared" si="170"/>
        <v>42154.818819444445</v>
      </c>
      <c r="S3549" s="9">
        <f t="shared" si="171"/>
        <v>42185.165972222225</v>
      </c>
      <c r="T3549">
        <f t="shared" si="172"/>
        <v>2015</v>
      </c>
    </row>
    <row r="3550" spans="1:20" ht="58" x14ac:dyDescent="0.35">
      <c r="A3550">
        <v>4071</v>
      </c>
      <c r="B3550" s="3" t="s">
        <v>4067</v>
      </c>
      <c r="C3550" s="3" t="s">
        <v>8174</v>
      </c>
      <c r="D3550" s="6">
        <v>20000</v>
      </c>
      <c r="E3550" s="8">
        <v>0</v>
      </c>
      <c r="F3550" t="s">
        <v>8220</v>
      </c>
      <c r="G3550" t="s">
        <v>8237</v>
      </c>
      <c r="H3550" t="s">
        <v>8255</v>
      </c>
      <c r="I3550" s="11">
        <v>1482779931</v>
      </c>
      <c r="J3550">
        <v>1480187931</v>
      </c>
      <c r="K3550" t="b">
        <v>0</v>
      </c>
      <c r="L3550">
        <v>0</v>
      </c>
      <c r="M3550" t="b">
        <v>0</v>
      </c>
      <c r="N3550">
        <f>ROUND(E3550/D3550*100,0)</f>
        <v>0</v>
      </c>
      <c r="O3550">
        <f>IFERROR(ROUND(E3550/L3550,2),0)</f>
        <v>0</v>
      </c>
      <c r="P3550" s="12" t="s">
        <v>8266</v>
      </c>
      <c r="Q3550" t="s">
        <v>8268</v>
      </c>
      <c r="R3550" s="9">
        <f t="shared" si="170"/>
        <v>42700.804756944446</v>
      </c>
      <c r="S3550" s="9">
        <f t="shared" si="171"/>
        <v>42730.804756944446</v>
      </c>
      <c r="T3550">
        <f t="shared" si="172"/>
        <v>2016</v>
      </c>
    </row>
    <row r="3551" spans="1:20" ht="58" x14ac:dyDescent="0.35">
      <c r="A3551">
        <v>2776</v>
      </c>
      <c r="B3551" s="3" t="s">
        <v>2776</v>
      </c>
      <c r="C3551" s="3" t="s">
        <v>6886</v>
      </c>
      <c r="D3551" s="6">
        <v>21000</v>
      </c>
      <c r="E3551" s="8">
        <v>1655</v>
      </c>
      <c r="F3551" t="s">
        <v>8220</v>
      </c>
      <c r="G3551" t="s">
        <v>8223</v>
      </c>
      <c r="H3551" t="s">
        <v>8245</v>
      </c>
      <c r="I3551" s="11">
        <v>1434092876</v>
      </c>
      <c r="J3551">
        <v>1431414476</v>
      </c>
      <c r="K3551" t="b">
        <v>0</v>
      </c>
      <c r="L3551">
        <v>36</v>
      </c>
      <c r="M3551" t="b">
        <v>0</v>
      </c>
      <c r="N3551">
        <f>ROUND(E3551/D3551*100,0)</f>
        <v>8</v>
      </c>
      <c r="O3551">
        <f>IFERROR(ROUND(E3551/L3551,2),0)</f>
        <v>45.97</v>
      </c>
      <c r="P3551" s="12" t="s">
        <v>8280</v>
      </c>
      <c r="Q3551" t="s">
        <v>8321</v>
      </c>
      <c r="R3551" s="9">
        <f t="shared" si="170"/>
        <v>42136.297175925924</v>
      </c>
      <c r="S3551" s="9">
        <f t="shared" si="171"/>
        <v>42167.297175925924</v>
      </c>
      <c r="T3551">
        <f t="shared" si="172"/>
        <v>2015</v>
      </c>
    </row>
    <row r="3552" spans="1:20" ht="58" x14ac:dyDescent="0.35">
      <c r="A3552">
        <v>2407</v>
      </c>
      <c r="B3552" s="3" t="s">
        <v>2408</v>
      </c>
      <c r="C3552" s="3" t="s">
        <v>6517</v>
      </c>
      <c r="D3552" s="6">
        <v>22000</v>
      </c>
      <c r="E3552" s="8">
        <v>5557</v>
      </c>
      <c r="F3552" t="s">
        <v>8220</v>
      </c>
      <c r="G3552" t="s">
        <v>8223</v>
      </c>
      <c r="H3552" t="s">
        <v>8245</v>
      </c>
      <c r="I3552" s="11">
        <v>1428732000</v>
      </c>
      <c r="J3552">
        <v>1426772928</v>
      </c>
      <c r="K3552" t="b">
        <v>0</v>
      </c>
      <c r="L3552">
        <v>33</v>
      </c>
      <c r="M3552" t="b">
        <v>0</v>
      </c>
      <c r="N3552">
        <f>ROUND(E3552/D3552*100,0)</f>
        <v>25</v>
      </c>
      <c r="O3552">
        <f>IFERROR(ROUND(E3552/L3552,2),0)</f>
        <v>168.39</v>
      </c>
      <c r="P3552" s="12" t="s">
        <v>8288</v>
      </c>
      <c r="Q3552" t="s">
        <v>8310</v>
      </c>
      <c r="R3552" s="9">
        <f t="shared" si="170"/>
        <v>42082.575555555552</v>
      </c>
      <c r="S3552" s="9">
        <f t="shared" si="171"/>
        <v>42105.25</v>
      </c>
      <c r="T3552">
        <f t="shared" si="172"/>
        <v>2015</v>
      </c>
    </row>
    <row r="3553" spans="1:20" ht="43.5" x14ac:dyDescent="0.35">
      <c r="A3553">
        <v>3800</v>
      </c>
      <c r="B3553" s="3" t="s">
        <v>3797</v>
      </c>
      <c r="C3553" s="3" t="s">
        <v>7910</v>
      </c>
      <c r="D3553" s="6">
        <v>22000</v>
      </c>
      <c r="E3553" s="8">
        <v>881</v>
      </c>
      <c r="F3553" t="s">
        <v>8220</v>
      </c>
      <c r="G3553" t="s">
        <v>8223</v>
      </c>
      <c r="H3553" t="s">
        <v>8245</v>
      </c>
      <c r="I3553" s="11">
        <v>1420952340</v>
      </c>
      <c r="J3553">
        <v>1418146883</v>
      </c>
      <c r="K3553" t="b">
        <v>0</v>
      </c>
      <c r="L3553">
        <v>16</v>
      </c>
      <c r="M3553" t="b">
        <v>0</v>
      </c>
      <c r="N3553">
        <f>ROUND(E3553/D3553*100,0)</f>
        <v>4</v>
      </c>
      <c r="O3553">
        <f>IFERROR(ROUND(E3553/L3553,2),0)</f>
        <v>55.06</v>
      </c>
      <c r="P3553" s="12" t="s">
        <v>8266</v>
      </c>
      <c r="Q3553" t="s">
        <v>8269</v>
      </c>
      <c r="R3553" s="9">
        <f t="shared" si="170"/>
        <v>41982.737071759257</v>
      </c>
      <c r="S3553" s="9">
        <f t="shared" si="171"/>
        <v>42015.207638888889</v>
      </c>
      <c r="T3553">
        <f t="shared" si="172"/>
        <v>2014</v>
      </c>
    </row>
    <row r="3554" spans="1:20" ht="43.5" x14ac:dyDescent="0.35">
      <c r="A3554">
        <v>3077</v>
      </c>
      <c r="B3554" s="3" t="s">
        <v>3077</v>
      </c>
      <c r="C3554" s="3" t="s">
        <v>7187</v>
      </c>
      <c r="D3554" s="6">
        <v>22000</v>
      </c>
      <c r="E3554" s="8">
        <v>105</v>
      </c>
      <c r="F3554" t="s">
        <v>8220</v>
      </c>
      <c r="G3554" t="s">
        <v>8228</v>
      </c>
      <c r="H3554" t="s">
        <v>8250</v>
      </c>
      <c r="I3554" s="11">
        <v>1488495478</v>
      </c>
      <c r="J3554">
        <v>1485903478</v>
      </c>
      <c r="K3554" t="b">
        <v>0</v>
      </c>
      <c r="L3554">
        <v>2</v>
      </c>
      <c r="M3554" t="b">
        <v>0</v>
      </c>
      <c r="N3554">
        <f>ROUND(E3554/D3554*100,0)</f>
        <v>0</v>
      </c>
      <c r="O3554">
        <f>IFERROR(ROUND(E3554/L3554,2),0)</f>
        <v>52.5</v>
      </c>
      <c r="P3554" s="12" t="s">
        <v>8266</v>
      </c>
      <c r="Q3554" t="s">
        <v>8267</v>
      </c>
      <c r="R3554" s="9">
        <f t="shared" si="170"/>
        <v>42766.956921296296</v>
      </c>
      <c r="S3554" s="9">
        <f t="shared" si="171"/>
        <v>42796.956921296296</v>
      </c>
      <c r="T3554">
        <f t="shared" si="172"/>
        <v>2017</v>
      </c>
    </row>
    <row r="3555" spans="1:20" ht="43.5" x14ac:dyDescent="0.35">
      <c r="A3555">
        <v>543</v>
      </c>
      <c r="B3555" s="3" t="s">
        <v>544</v>
      </c>
      <c r="C3555" s="3" t="s">
        <v>4653</v>
      </c>
      <c r="D3555" s="6">
        <v>22000</v>
      </c>
      <c r="E3555" s="8">
        <v>70</v>
      </c>
      <c r="F3555" t="s">
        <v>8220</v>
      </c>
      <c r="G3555" t="s">
        <v>8225</v>
      </c>
      <c r="H3555" t="s">
        <v>8247</v>
      </c>
      <c r="I3555" s="11">
        <v>1414807962</v>
      </c>
      <c r="J3555">
        <v>1412215962</v>
      </c>
      <c r="K3555" t="b">
        <v>0</v>
      </c>
      <c r="L3555">
        <v>2</v>
      </c>
      <c r="M3555" t="b">
        <v>0</v>
      </c>
      <c r="N3555">
        <f>ROUND(E3555/D3555*100,0)</f>
        <v>0</v>
      </c>
      <c r="O3555">
        <f>IFERROR(ROUND(E3555/L3555,2),0)</f>
        <v>35</v>
      </c>
      <c r="P3555" s="12" t="s">
        <v>8277</v>
      </c>
      <c r="Q3555" t="s">
        <v>8307</v>
      </c>
      <c r="R3555" s="9">
        <f t="shared" si="170"/>
        <v>41914.092152777775</v>
      </c>
      <c r="S3555" s="9">
        <f t="shared" si="171"/>
        <v>41944.092152777775</v>
      </c>
      <c r="T3555">
        <f t="shared" si="172"/>
        <v>2014</v>
      </c>
    </row>
    <row r="3556" spans="1:20" ht="58" x14ac:dyDescent="0.3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 s="11">
        <v>1415932643</v>
      </c>
      <c r="J3556">
        <v>1413337043</v>
      </c>
      <c r="K3556" t="b">
        <v>0</v>
      </c>
      <c r="L3556">
        <v>8</v>
      </c>
      <c r="M3556" t="b">
        <v>0</v>
      </c>
      <c r="N3556">
        <f>ROUND(E3556/D3556*100,0)</f>
        <v>1</v>
      </c>
      <c r="O3556">
        <f>IFERROR(ROUND(E3556/L3556,2),0)</f>
        <v>1</v>
      </c>
      <c r="P3556" s="12" t="s">
        <v>8277</v>
      </c>
      <c r="Q3556" t="s">
        <v>8307</v>
      </c>
      <c r="R3556" s="9">
        <f t="shared" si="170"/>
        <v>41927.067627314813</v>
      </c>
      <c r="S3556" s="9">
        <f t="shared" si="171"/>
        <v>41957.109293981484</v>
      </c>
      <c r="T3556">
        <f t="shared" si="172"/>
        <v>2014</v>
      </c>
    </row>
    <row r="3557" spans="1:20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1">
        <v>1456523572</v>
      </c>
      <c r="J3557">
        <v>1453931572</v>
      </c>
      <c r="K3557" t="b">
        <v>0</v>
      </c>
      <c r="L3557">
        <v>2</v>
      </c>
      <c r="M3557" t="b">
        <v>0</v>
      </c>
      <c r="N3557">
        <f>ROUND(E3557/D3557*100,0)</f>
        <v>0</v>
      </c>
      <c r="O3557">
        <f>IFERROR(ROUND(E3557/L3557,2),0)</f>
        <v>4</v>
      </c>
      <c r="P3557" s="12" t="s">
        <v>8290</v>
      </c>
      <c r="Q3557" t="s">
        <v>8302</v>
      </c>
      <c r="R3557" s="9">
        <f t="shared" si="170"/>
        <v>42396.911712962959</v>
      </c>
      <c r="S3557" s="9">
        <f t="shared" si="171"/>
        <v>42426.911712962959</v>
      </c>
      <c r="T3557">
        <f t="shared" si="172"/>
        <v>2016</v>
      </c>
    </row>
    <row r="3558" spans="1:20" ht="29" x14ac:dyDescent="0.35">
      <c r="A3558">
        <v>1593</v>
      </c>
      <c r="B3558" s="3" t="s">
        <v>1594</v>
      </c>
      <c r="C3558" s="3" t="s">
        <v>5703</v>
      </c>
      <c r="D3558" s="6">
        <v>22000</v>
      </c>
      <c r="E3558" s="8">
        <v>3</v>
      </c>
      <c r="F3558" t="s">
        <v>8220</v>
      </c>
      <c r="G3558" t="s">
        <v>8223</v>
      </c>
      <c r="H3558" t="s">
        <v>8245</v>
      </c>
      <c r="I3558" s="11">
        <v>1425154655</v>
      </c>
      <c r="J3558">
        <v>1422562655</v>
      </c>
      <c r="K3558" t="b">
        <v>0</v>
      </c>
      <c r="L3558">
        <v>3</v>
      </c>
      <c r="M3558" t="b">
        <v>0</v>
      </c>
      <c r="N3558">
        <f>ROUND(E3558/D3558*100,0)</f>
        <v>0</v>
      </c>
      <c r="O3558">
        <f>IFERROR(ROUND(E3558/L3558,2),0)</f>
        <v>1</v>
      </c>
      <c r="P3558" s="12" t="s">
        <v>8282</v>
      </c>
      <c r="Q3558" t="s">
        <v>8316</v>
      </c>
      <c r="R3558" s="9">
        <f t="shared" si="170"/>
        <v>42033.845543981486</v>
      </c>
      <c r="S3558" s="9">
        <f t="shared" si="171"/>
        <v>42063.845543981486</v>
      </c>
      <c r="T3558">
        <f t="shared" si="172"/>
        <v>2015</v>
      </c>
    </row>
    <row r="3559" spans="1:20" ht="43.5" x14ac:dyDescent="0.35">
      <c r="A3559">
        <v>2516</v>
      </c>
      <c r="B3559" s="3" t="s">
        <v>2516</v>
      </c>
      <c r="C3559" s="3" t="s">
        <v>6626</v>
      </c>
      <c r="D3559" s="6">
        <v>22000</v>
      </c>
      <c r="E3559" s="8">
        <v>0</v>
      </c>
      <c r="F3559" t="s">
        <v>8220</v>
      </c>
      <c r="G3559" t="s">
        <v>8223</v>
      </c>
      <c r="H3559" t="s">
        <v>8245</v>
      </c>
      <c r="I3559" s="11">
        <v>1417279252</v>
      </c>
      <c r="J3559">
        <v>1414683652</v>
      </c>
      <c r="K3559" t="b">
        <v>0</v>
      </c>
      <c r="L3559">
        <v>0</v>
      </c>
      <c r="M3559" t="b">
        <v>0</v>
      </c>
      <c r="N3559">
        <f>ROUND(E3559/D3559*100,0)</f>
        <v>0</v>
      </c>
      <c r="O3559">
        <f>IFERROR(ROUND(E3559/L3559,2),0)</f>
        <v>0</v>
      </c>
      <c r="P3559" s="12" t="s">
        <v>8288</v>
      </c>
      <c r="Q3559" t="s">
        <v>8322</v>
      </c>
      <c r="R3559" s="9">
        <f t="shared" si="170"/>
        <v>41942.653379629628</v>
      </c>
      <c r="S3559" s="9">
        <f t="shared" si="171"/>
        <v>41972.6950462963</v>
      </c>
      <c r="T3559">
        <f t="shared" si="172"/>
        <v>2014</v>
      </c>
    </row>
    <row r="3560" spans="1:20" ht="43.5" x14ac:dyDescent="0.35">
      <c r="A3560">
        <v>1805</v>
      </c>
      <c r="B3560" s="3" t="s">
        <v>1806</v>
      </c>
      <c r="C3560" s="3" t="s">
        <v>5915</v>
      </c>
      <c r="D3560" s="6">
        <v>22500</v>
      </c>
      <c r="E3560" s="8">
        <v>8191</v>
      </c>
      <c r="F3560" t="s">
        <v>8220</v>
      </c>
      <c r="G3560" t="s">
        <v>8235</v>
      </c>
      <c r="H3560" t="s">
        <v>8248</v>
      </c>
      <c r="I3560" s="11">
        <v>1443808800</v>
      </c>
      <c r="J3560">
        <v>1441048658</v>
      </c>
      <c r="K3560" t="b">
        <v>1</v>
      </c>
      <c r="L3560">
        <v>122</v>
      </c>
      <c r="M3560" t="b">
        <v>0</v>
      </c>
      <c r="N3560">
        <f>ROUND(E3560/D3560*100,0)</f>
        <v>36</v>
      </c>
      <c r="O3560">
        <f>IFERROR(ROUND(E3560/L3560,2),0)</f>
        <v>67.14</v>
      </c>
      <c r="P3560" s="12" t="s">
        <v>8282</v>
      </c>
      <c r="Q3560" t="s">
        <v>8283</v>
      </c>
      <c r="R3560" s="9">
        <f t="shared" si="170"/>
        <v>42247.803912037038</v>
      </c>
      <c r="S3560" s="9">
        <f t="shared" si="171"/>
        <v>42279.75</v>
      </c>
      <c r="T3560">
        <f t="shared" si="172"/>
        <v>2015</v>
      </c>
    </row>
    <row r="3561" spans="1:20" ht="43.5" x14ac:dyDescent="0.35">
      <c r="A3561">
        <v>3796</v>
      </c>
      <c r="B3561" s="3" t="s">
        <v>3793</v>
      </c>
      <c r="C3561" s="3" t="s">
        <v>7906</v>
      </c>
      <c r="D3561" s="6">
        <v>22500</v>
      </c>
      <c r="E3561" s="8">
        <v>1</v>
      </c>
      <c r="F3561" t="s">
        <v>8220</v>
      </c>
      <c r="G3561" t="s">
        <v>8223</v>
      </c>
      <c r="H3561" t="s">
        <v>8245</v>
      </c>
      <c r="I3561" s="11">
        <v>1484354556</v>
      </c>
      <c r="J3561">
        <v>1479170556</v>
      </c>
      <c r="K3561" t="b">
        <v>0</v>
      </c>
      <c r="L3561">
        <v>1</v>
      </c>
      <c r="M3561" t="b">
        <v>0</v>
      </c>
      <c r="N3561">
        <f>ROUND(E3561/D3561*100,0)</f>
        <v>0</v>
      </c>
      <c r="O3561">
        <f>IFERROR(ROUND(E3561/L3561,2),0)</f>
        <v>1</v>
      </c>
      <c r="P3561" s="12" t="s">
        <v>8266</v>
      </c>
      <c r="Q3561" t="s">
        <v>8269</v>
      </c>
      <c r="R3561" s="9">
        <f t="shared" si="170"/>
        <v>42689.029583333337</v>
      </c>
      <c r="S3561" s="9">
        <f t="shared" si="171"/>
        <v>42749.029583333337</v>
      </c>
      <c r="T3561">
        <f t="shared" si="172"/>
        <v>2016</v>
      </c>
    </row>
    <row r="3562" spans="1:20" ht="43.5" x14ac:dyDescent="0.35">
      <c r="A3562">
        <v>701</v>
      </c>
      <c r="B3562" s="3" t="s">
        <v>702</v>
      </c>
      <c r="C3562" s="3" t="s">
        <v>4811</v>
      </c>
      <c r="D3562" s="6">
        <v>23000</v>
      </c>
      <c r="E3562" s="8">
        <v>6118</v>
      </c>
      <c r="F3562" t="s">
        <v>8220</v>
      </c>
      <c r="G3562" t="s">
        <v>8224</v>
      </c>
      <c r="H3562" t="s">
        <v>8246</v>
      </c>
      <c r="I3562" s="11">
        <v>1406130880</v>
      </c>
      <c r="J3562">
        <v>1403538880</v>
      </c>
      <c r="K3562" t="b">
        <v>0</v>
      </c>
      <c r="L3562">
        <v>21</v>
      </c>
      <c r="M3562" t="b">
        <v>0</v>
      </c>
      <c r="N3562">
        <f>ROUND(E3562/D3562*100,0)</f>
        <v>27</v>
      </c>
      <c r="O3562">
        <f>IFERROR(ROUND(E3562/L3562,2),0)</f>
        <v>291.33</v>
      </c>
      <c r="P3562" s="12" t="s">
        <v>8277</v>
      </c>
      <c r="Q3562" t="s">
        <v>8279</v>
      </c>
      <c r="R3562" s="9">
        <f t="shared" si="170"/>
        <v>41813.662962962961</v>
      </c>
      <c r="S3562" s="9">
        <f t="shared" si="171"/>
        <v>41843.662962962961</v>
      </c>
      <c r="T3562">
        <f t="shared" si="172"/>
        <v>2014</v>
      </c>
    </row>
    <row r="3563" spans="1:20" ht="43.5" x14ac:dyDescent="0.35">
      <c r="A3563">
        <v>2697</v>
      </c>
      <c r="B3563" s="3" t="s">
        <v>2697</v>
      </c>
      <c r="C3563" s="3" t="s">
        <v>6807</v>
      </c>
      <c r="D3563" s="6">
        <v>23000</v>
      </c>
      <c r="E3563" s="8">
        <v>6061</v>
      </c>
      <c r="F3563" t="s">
        <v>8220</v>
      </c>
      <c r="G3563" t="s">
        <v>8223</v>
      </c>
      <c r="H3563" t="s">
        <v>8245</v>
      </c>
      <c r="I3563" s="11">
        <v>1438552800</v>
      </c>
      <c r="J3563">
        <v>1435876423</v>
      </c>
      <c r="K3563" t="b">
        <v>0</v>
      </c>
      <c r="L3563">
        <v>52</v>
      </c>
      <c r="M3563" t="b">
        <v>0</v>
      </c>
      <c r="N3563">
        <f>ROUND(E3563/D3563*100,0)</f>
        <v>26</v>
      </c>
      <c r="O3563">
        <f>IFERROR(ROUND(E3563/L3563,2),0)</f>
        <v>116.56</v>
      </c>
      <c r="P3563" s="12" t="s">
        <v>8288</v>
      </c>
      <c r="Q3563" t="s">
        <v>8310</v>
      </c>
      <c r="R3563" s="9">
        <f t="shared" si="170"/>
        <v>42187.940081018518</v>
      </c>
      <c r="S3563" s="9">
        <f t="shared" si="171"/>
        <v>42218.916666666672</v>
      </c>
      <c r="T3563">
        <f t="shared" si="172"/>
        <v>2015</v>
      </c>
    </row>
    <row r="3564" spans="1:20" ht="43.5" x14ac:dyDescent="0.35">
      <c r="A3564">
        <v>4033</v>
      </c>
      <c r="B3564" s="3" t="s">
        <v>4029</v>
      </c>
      <c r="C3564" s="3" t="s">
        <v>8138</v>
      </c>
      <c r="D3564" s="6">
        <v>23900</v>
      </c>
      <c r="E3564" s="8">
        <v>6141.99</v>
      </c>
      <c r="F3564" t="s">
        <v>8220</v>
      </c>
      <c r="G3564" t="s">
        <v>8224</v>
      </c>
      <c r="H3564" t="s">
        <v>8246</v>
      </c>
      <c r="I3564" s="11">
        <v>1475398800</v>
      </c>
      <c r="J3564">
        <v>1472711224</v>
      </c>
      <c r="K3564" t="b">
        <v>0</v>
      </c>
      <c r="L3564">
        <v>94</v>
      </c>
      <c r="M3564" t="b">
        <v>0</v>
      </c>
      <c r="N3564">
        <f>ROUND(E3564/D3564*100,0)</f>
        <v>26</v>
      </c>
      <c r="O3564">
        <f>IFERROR(ROUND(E3564/L3564,2),0)</f>
        <v>65.34</v>
      </c>
      <c r="P3564" s="12" t="s">
        <v>8266</v>
      </c>
      <c r="Q3564" t="s">
        <v>8268</v>
      </c>
      <c r="R3564" s="9">
        <f t="shared" si="170"/>
        <v>42614.268796296295</v>
      </c>
      <c r="S3564" s="9">
        <f t="shared" si="171"/>
        <v>42645.375</v>
      </c>
      <c r="T3564">
        <f t="shared" si="172"/>
        <v>2016</v>
      </c>
    </row>
    <row r="3565" spans="1:20" ht="43.5" x14ac:dyDescent="0.35">
      <c r="A3565">
        <v>1785</v>
      </c>
      <c r="B3565" s="3" t="s">
        <v>1786</v>
      </c>
      <c r="C3565" s="3" t="s">
        <v>5895</v>
      </c>
      <c r="D3565" s="6">
        <v>24000</v>
      </c>
      <c r="E3565" s="8">
        <v>4853</v>
      </c>
      <c r="F3565" t="s">
        <v>8220</v>
      </c>
      <c r="G3565" t="s">
        <v>8223</v>
      </c>
      <c r="H3565" t="s">
        <v>8245</v>
      </c>
      <c r="I3565" s="11">
        <v>1413417600</v>
      </c>
      <c r="J3565">
        <v>1410750855</v>
      </c>
      <c r="K3565" t="b">
        <v>1</v>
      </c>
      <c r="L3565">
        <v>108</v>
      </c>
      <c r="M3565" t="b">
        <v>0</v>
      </c>
      <c r="N3565">
        <f>ROUND(E3565/D3565*100,0)</f>
        <v>20</v>
      </c>
      <c r="O3565">
        <f>IFERROR(ROUND(E3565/L3565,2),0)</f>
        <v>44.94</v>
      </c>
      <c r="P3565" s="12" t="s">
        <v>8282</v>
      </c>
      <c r="Q3565" t="s">
        <v>8283</v>
      </c>
      <c r="R3565" s="9">
        <f t="shared" si="170"/>
        <v>41897.134895833333</v>
      </c>
      <c r="S3565" s="9">
        <f t="shared" si="171"/>
        <v>41928</v>
      </c>
      <c r="T3565">
        <f t="shared" si="172"/>
        <v>2014</v>
      </c>
    </row>
    <row r="3566" spans="1:20" ht="43.5" x14ac:dyDescent="0.35">
      <c r="A3566">
        <v>1770</v>
      </c>
      <c r="B3566" s="3" t="s">
        <v>1771</v>
      </c>
      <c r="C3566" s="3" t="s">
        <v>5880</v>
      </c>
      <c r="D3566" s="6">
        <v>24500</v>
      </c>
      <c r="E3566" s="8">
        <v>13846</v>
      </c>
      <c r="F3566" t="s">
        <v>8220</v>
      </c>
      <c r="G3566" t="s">
        <v>8223</v>
      </c>
      <c r="H3566" t="s">
        <v>8245</v>
      </c>
      <c r="I3566" s="11">
        <v>1413312194</v>
      </c>
      <c r="J3566">
        <v>1410288194</v>
      </c>
      <c r="K3566" t="b">
        <v>1</v>
      </c>
      <c r="L3566">
        <v>92</v>
      </c>
      <c r="M3566" t="b">
        <v>0</v>
      </c>
      <c r="N3566">
        <f>ROUND(E3566/D3566*100,0)</f>
        <v>57</v>
      </c>
      <c r="O3566">
        <f>IFERROR(ROUND(E3566/L3566,2),0)</f>
        <v>150.5</v>
      </c>
      <c r="P3566" s="12" t="s">
        <v>8282</v>
      </c>
      <c r="Q3566" t="s">
        <v>8283</v>
      </c>
      <c r="R3566" s="9">
        <f t="shared" si="170"/>
        <v>41891.780023148152</v>
      </c>
      <c r="S3566" s="9">
        <f t="shared" si="171"/>
        <v>41926.780023148152</v>
      </c>
      <c r="T3566">
        <f t="shared" si="172"/>
        <v>2014</v>
      </c>
    </row>
    <row r="3567" spans="1:20" ht="43.5" x14ac:dyDescent="0.3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 s="11">
        <v>1425587220</v>
      </c>
      <c r="J3567">
        <v>1420668801</v>
      </c>
      <c r="K3567" t="b">
        <v>0</v>
      </c>
      <c r="L3567">
        <v>2</v>
      </c>
      <c r="M3567" t="b">
        <v>0</v>
      </c>
      <c r="N3567">
        <f>ROUND(E3567/D3567*100,0)</f>
        <v>0</v>
      </c>
      <c r="O3567">
        <f>IFERROR(ROUND(E3567/L3567,2),0)</f>
        <v>3</v>
      </c>
      <c r="P3567" s="12" t="s">
        <v>8311</v>
      </c>
      <c r="Q3567" t="s">
        <v>8312</v>
      </c>
      <c r="R3567" s="9">
        <f t="shared" si="170"/>
        <v>42011.925937499997</v>
      </c>
      <c r="S3567" s="9">
        <f t="shared" si="171"/>
        <v>42068.852083333331</v>
      </c>
      <c r="T3567">
        <f t="shared" si="172"/>
        <v>2015</v>
      </c>
    </row>
    <row r="3568" spans="1:20" ht="43.5" x14ac:dyDescent="0.35">
      <c r="A3568">
        <v>504</v>
      </c>
      <c r="B3568" s="3" t="s">
        <v>505</v>
      </c>
      <c r="C3568" s="3" t="s">
        <v>4614</v>
      </c>
      <c r="D3568" s="6">
        <v>24500</v>
      </c>
      <c r="E3568" s="8">
        <v>335</v>
      </c>
      <c r="F3568" t="s">
        <v>8220</v>
      </c>
      <c r="G3568" t="s">
        <v>8223</v>
      </c>
      <c r="H3568" t="s">
        <v>8245</v>
      </c>
      <c r="I3568" s="11">
        <v>1334097387</v>
      </c>
      <c r="J3568">
        <v>1328916987</v>
      </c>
      <c r="K3568" t="b">
        <v>0</v>
      </c>
      <c r="L3568">
        <v>5</v>
      </c>
      <c r="M3568" t="b">
        <v>0</v>
      </c>
      <c r="N3568">
        <f>ROUND(E3568/D3568*100,0)</f>
        <v>1</v>
      </c>
      <c r="O3568">
        <f>IFERROR(ROUND(E3568/L3568,2),0)</f>
        <v>67</v>
      </c>
      <c r="P3568" s="12" t="s">
        <v>8290</v>
      </c>
      <c r="Q3568" t="s">
        <v>8304</v>
      </c>
      <c r="R3568" s="9">
        <f t="shared" si="170"/>
        <v>40949.98364583333</v>
      </c>
      <c r="S3568" s="9">
        <f t="shared" si="171"/>
        <v>41009.941979166666</v>
      </c>
      <c r="T3568">
        <f t="shared" si="172"/>
        <v>2012</v>
      </c>
    </row>
    <row r="3569" spans="1:20" ht="58" x14ac:dyDescent="0.35">
      <c r="A3569">
        <v>568</v>
      </c>
      <c r="B3569" s="3" t="s">
        <v>569</v>
      </c>
      <c r="C3569" s="3" t="s">
        <v>4678</v>
      </c>
      <c r="D3569" s="6">
        <v>24500</v>
      </c>
      <c r="E3569" s="8">
        <v>245</v>
      </c>
      <c r="F3569" t="s">
        <v>8220</v>
      </c>
      <c r="G3569" t="s">
        <v>8227</v>
      </c>
      <c r="H3569" t="s">
        <v>8249</v>
      </c>
      <c r="I3569" s="11">
        <v>1452942000</v>
      </c>
      <c r="J3569">
        <v>1449785223</v>
      </c>
      <c r="K3569" t="b">
        <v>0</v>
      </c>
      <c r="L3569">
        <v>5</v>
      </c>
      <c r="M3569" t="b">
        <v>0</v>
      </c>
      <c r="N3569">
        <f>ROUND(E3569/D3569*100,0)</f>
        <v>1</v>
      </c>
      <c r="O3569">
        <f>IFERROR(ROUND(E3569/L3569,2),0)</f>
        <v>49</v>
      </c>
      <c r="P3569" s="12" t="s">
        <v>8277</v>
      </c>
      <c r="Q3569" t="s">
        <v>8307</v>
      </c>
      <c r="R3569" s="9">
        <f t="shared" si="170"/>
        <v>42348.9215625</v>
      </c>
      <c r="S3569" s="9">
        <f t="shared" si="171"/>
        <v>42385.458333333328</v>
      </c>
      <c r="T3569">
        <f t="shared" si="172"/>
        <v>2015</v>
      </c>
    </row>
    <row r="3570" spans="1:20" ht="29" x14ac:dyDescent="0.35">
      <c r="A3570">
        <v>1792</v>
      </c>
      <c r="B3570" s="3" t="s">
        <v>1793</v>
      </c>
      <c r="C3570" s="3" t="s">
        <v>5902</v>
      </c>
      <c r="D3570" s="6">
        <v>25000</v>
      </c>
      <c r="E3570" s="8">
        <v>15281</v>
      </c>
      <c r="F3570" t="s">
        <v>8220</v>
      </c>
      <c r="G3570" t="s">
        <v>8223</v>
      </c>
      <c r="H3570" t="s">
        <v>8245</v>
      </c>
      <c r="I3570" s="11">
        <v>1439189940</v>
      </c>
      <c r="J3570">
        <v>1435970682</v>
      </c>
      <c r="K3570" t="b">
        <v>1</v>
      </c>
      <c r="L3570">
        <v>139</v>
      </c>
      <c r="M3570" t="b">
        <v>0</v>
      </c>
      <c r="N3570">
        <f>ROUND(E3570/D3570*100,0)</f>
        <v>61</v>
      </c>
      <c r="O3570">
        <f>IFERROR(ROUND(E3570/L3570,2),0)</f>
        <v>109.94</v>
      </c>
      <c r="P3570" s="12" t="s">
        <v>8282</v>
      </c>
      <c r="Q3570" t="s">
        <v>8283</v>
      </c>
      <c r="R3570" s="9">
        <f t="shared" si="170"/>
        <v>42189.031041666662</v>
      </c>
      <c r="S3570" s="9">
        <f t="shared" si="171"/>
        <v>42226.290972222225</v>
      </c>
      <c r="T3570">
        <f t="shared" si="172"/>
        <v>2015</v>
      </c>
    </row>
    <row r="3571" spans="1:20" ht="43.5" x14ac:dyDescent="0.35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 s="11">
        <v>1448761744</v>
      </c>
      <c r="J3571">
        <v>1446166144</v>
      </c>
      <c r="K3571" t="b">
        <v>0</v>
      </c>
      <c r="L3571">
        <v>1</v>
      </c>
      <c r="M3571" t="b">
        <v>0</v>
      </c>
      <c r="N3571">
        <f>ROUND(E3571/D3571*100,0)</f>
        <v>1</v>
      </c>
      <c r="O3571">
        <f>IFERROR(ROUND(E3571/L3571,2),0)</f>
        <v>5</v>
      </c>
      <c r="P3571" s="12" t="s">
        <v>8277</v>
      </c>
      <c r="Q3571" t="s">
        <v>8307</v>
      </c>
      <c r="R3571" s="9">
        <f t="shared" si="170"/>
        <v>42307.034074074079</v>
      </c>
      <c r="S3571" s="9">
        <f t="shared" si="171"/>
        <v>42337.075740740736</v>
      </c>
      <c r="T3571">
        <f t="shared" si="172"/>
        <v>2015</v>
      </c>
    </row>
    <row r="3572" spans="1:20" ht="43.5" x14ac:dyDescent="0.35">
      <c r="A3572">
        <v>1137</v>
      </c>
      <c r="B3572" s="3" t="s">
        <v>1138</v>
      </c>
      <c r="C3572" s="3" t="s">
        <v>5247</v>
      </c>
      <c r="D3572" s="6">
        <v>25000</v>
      </c>
      <c r="E3572" s="8">
        <v>9875</v>
      </c>
      <c r="F3572" t="s">
        <v>8220</v>
      </c>
      <c r="G3572" t="s">
        <v>8223</v>
      </c>
      <c r="H3572" t="s">
        <v>8245</v>
      </c>
      <c r="I3572" s="11">
        <v>1461440421</v>
      </c>
      <c r="J3572">
        <v>1458848421</v>
      </c>
      <c r="K3572" t="b">
        <v>0</v>
      </c>
      <c r="L3572">
        <v>39</v>
      </c>
      <c r="M3572" t="b">
        <v>0</v>
      </c>
      <c r="N3572">
        <f>ROUND(E3572/D3572*100,0)</f>
        <v>40</v>
      </c>
      <c r="O3572">
        <f>IFERROR(ROUND(E3572/L3572,2),0)</f>
        <v>253.21</v>
      </c>
      <c r="P3572" s="12" t="s">
        <v>8285</v>
      </c>
      <c r="Q3572" t="s">
        <v>8309</v>
      </c>
      <c r="R3572" s="9">
        <f t="shared" si="170"/>
        <v>42453.819687499999</v>
      </c>
      <c r="S3572" s="9">
        <f t="shared" si="171"/>
        <v>42483.819687499999</v>
      </c>
      <c r="T3572">
        <f t="shared" si="172"/>
        <v>2016</v>
      </c>
    </row>
    <row r="3573" spans="1:20" ht="43.5" x14ac:dyDescent="0.3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 s="11">
        <v>1315747080</v>
      </c>
      <c r="J3573">
        <v>1314417502</v>
      </c>
      <c r="K3573" t="b">
        <v>0</v>
      </c>
      <c r="L3573">
        <v>1</v>
      </c>
      <c r="M3573" t="b">
        <v>0</v>
      </c>
      <c r="N3573">
        <f>ROUND(E3573/D3573*100,0)</f>
        <v>1</v>
      </c>
      <c r="O3573">
        <f>IFERROR(ROUND(E3573/L3573,2),0)</f>
        <v>5</v>
      </c>
      <c r="P3573" s="12" t="s">
        <v>8293</v>
      </c>
      <c r="Q3573" t="s">
        <v>8319</v>
      </c>
      <c r="R3573" s="9">
        <f t="shared" si="170"/>
        <v>40782.165532407409</v>
      </c>
      <c r="S3573" s="9">
        <f t="shared" si="171"/>
        <v>40797.554166666669</v>
      </c>
      <c r="T3573">
        <f t="shared" si="172"/>
        <v>2011</v>
      </c>
    </row>
    <row r="3574" spans="1:20" ht="43.5" x14ac:dyDescent="0.35">
      <c r="A3574">
        <v>1077</v>
      </c>
      <c r="B3574" s="3" t="s">
        <v>1078</v>
      </c>
      <c r="C3574" s="3" t="s">
        <v>5187</v>
      </c>
      <c r="D3574" s="6">
        <v>25000</v>
      </c>
      <c r="E3574" s="8">
        <v>7344</v>
      </c>
      <c r="F3574" t="s">
        <v>8220</v>
      </c>
      <c r="G3574" t="s">
        <v>8223</v>
      </c>
      <c r="H3574" t="s">
        <v>8245</v>
      </c>
      <c r="I3574" s="11">
        <v>1452744011</v>
      </c>
      <c r="J3574">
        <v>1450152011</v>
      </c>
      <c r="K3574" t="b">
        <v>0</v>
      </c>
      <c r="L3574">
        <v>167</v>
      </c>
      <c r="M3574" t="b">
        <v>0</v>
      </c>
      <c r="N3574">
        <f>ROUND(E3574/D3574*100,0)</f>
        <v>29</v>
      </c>
      <c r="O3574">
        <f>IFERROR(ROUND(E3574/L3574,2),0)</f>
        <v>43.98</v>
      </c>
      <c r="P3574" s="12" t="s">
        <v>8285</v>
      </c>
      <c r="Q3574" t="s">
        <v>8300</v>
      </c>
      <c r="R3574" s="9">
        <f t="shared" si="170"/>
        <v>42353.16679398148</v>
      </c>
      <c r="S3574" s="9">
        <f t="shared" si="171"/>
        <v>42383.16679398148</v>
      </c>
      <c r="T3574">
        <f t="shared" si="172"/>
        <v>2015</v>
      </c>
    </row>
    <row r="3575" spans="1:20" ht="43.5" x14ac:dyDescent="0.35">
      <c r="A3575">
        <v>3089</v>
      </c>
      <c r="B3575" s="3" t="s">
        <v>3089</v>
      </c>
      <c r="C3575" s="3" t="s">
        <v>7199</v>
      </c>
      <c r="D3575" s="6">
        <v>25000</v>
      </c>
      <c r="E3575" s="8">
        <v>5854</v>
      </c>
      <c r="F3575" t="s">
        <v>8220</v>
      </c>
      <c r="G3575" t="s">
        <v>8223</v>
      </c>
      <c r="H3575" t="s">
        <v>8245</v>
      </c>
      <c r="I3575" s="11">
        <v>1468029540</v>
      </c>
      <c r="J3575">
        <v>1465304483</v>
      </c>
      <c r="K3575" t="b">
        <v>0</v>
      </c>
      <c r="L3575">
        <v>45</v>
      </c>
      <c r="M3575" t="b">
        <v>0</v>
      </c>
      <c r="N3575">
        <f>ROUND(E3575/D3575*100,0)</f>
        <v>23</v>
      </c>
      <c r="O3575">
        <f>IFERROR(ROUND(E3575/L3575,2),0)</f>
        <v>130.09</v>
      </c>
      <c r="P3575" s="12" t="s">
        <v>8266</v>
      </c>
      <c r="Q3575" t="s">
        <v>8267</v>
      </c>
      <c r="R3575" s="9">
        <f t="shared" si="170"/>
        <v>42528.542627314819</v>
      </c>
      <c r="S3575" s="9">
        <f t="shared" si="171"/>
        <v>42560.082638888889</v>
      </c>
      <c r="T3575">
        <f t="shared" si="172"/>
        <v>2016</v>
      </c>
    </row>
    <row r="3576" spans="1:20" ht="43.5" x14ac:dyDescent="0.35">
      <c r="A3576">
        <v>2671</v>
      </c>
      <c r="B3576" s="3" t="s">
        <v>2671</v>
      </c>
      <c r="C3576" s="3" t="s">
        <v>6781</v>
      </c>
      <c r="D3576" s="6">
        <v>25000</v>
      </c>
      <c r="E3576" s="8">
        <v>2836</v>
      </c>
      <c r="F3576" t="s">
        <v>8220</v>
      </c>
      <c r="G3576" t="s">
        <v>8223</v>
      </c>
      <c r="H3576" t="s">
        <v>8245</v>
      </c>
      <c r="I3576" s="11">
        <v>1419017880</v>
      </c>
      <c r="J3576">
        <v>1416419916</v>
      </c>
      <c r="K3576" t="b">
        <v>1</v>
      </c>
      <c r="L3576">
        <v>84</v>
      </c>
      <c r="M3576" t="b">
        <v>0</v>
      </c>
      <c r="N3576">
        <f>ROUND(E3576/D3576*100,0)</f>
        <v>11</v>
      </c>
      <c r="O3576">
        <f>IFERROR(ROUND(E3576/L3576,2),0)</f>
        <v>33.76</v>
      </c>
      <c r="P3576" s="12" t="s">
        <v>8277</v>
      </c>
      <c r="Q3576" t="s">
        <v>8305</v>
      </c>
      <c r="R3576" s="9">
        <f t="shared" si="170"/>
        <v>41962.749027777783</v>
      </c>
      <c r="S3576" s="9">
        <f t="shared" si="171"/>
        <v>41992.818055555559</v>
      </c>
      <c r="T3576">
        <f t="shared" si="172"/>
        <v>2014</v>
      </c>
    </row>
    <row r="3577" spans="1:20" ht="43.5" x14ac:dyDescent="0.35">
      <c r="A3577">
        <v>889</v>
      </c>
      <c r="B3577" s="3" t="s">
        <v>890</v>
      </c>
      <c r="C3577" s="3" t="s">
        <v>4999</v>
      </c>
      <c r="D3577" s="6">
        <v>25000</v>
      </c>
      <c r="E3577" s="8">
        <v>2360.3200000000002</v>
      </c>
      <c r="F3577" t="s">
        <v>8220</v>
      </c>
      <c r="G3577" t="s">
        <v>8223</v>
      </c>
      <c r="H3577" t="s">
        <v>8245</v>
      </c>
      <c r="I3577" s="11">
        <v>1412534943</v>
      </c>
      <c r="J3577">
        <v>1409942943</v>
      </c>
      <c r="K3577" t="b">
        <v>0</v>
      </c>
      <c r="L3577">
        <v>32</v>
      </c>
      <c r="M3577" t="b">
        <v>0</v>
      </c>
      <c r="N3577">
        <f>ROUND(E3577/D3577*100,0)</f>
        <v>9</v>
      </c>
      <c r="O3577">
        <f>IFERROR(ROUND(E3577/L3577,2),0)</f>
        <v>73.760000000000005</v>
      </c>
      <c r="P3577" s="12" t="s">
        <v>8293</v>
      </c>
      <c r="Q3577" t="s">
        <v>8294</v>
      </c>
      <c r="R3577" s="9">
        <f t="shared" si="170"/>
        <v>41887.784062500003</v>
      </c>
      <c r="S3577" s="9">
        <f t="shared" si="171"/>
        <v>41917.784062500003</v>
      </c>
      <c r="T3577">
        <f t="shared" si="172"/>
        <v>2014</v>
      </c>
    </row>
    <row r="3578" spans="1:20" ht="43.5" x14ac:dyDescent="0.35">
      <c r="A3578">
        <v>1714</v>
      </c>
      <c r="B3578" s="3" t="s">
        <v>1715</v>
      </c>
      <c r="C3578" s="3" t="s">
        <v>5824</v>
      </c>
      <c r="D3578" s="6">
        <v>25000</v>
      </c>
      <c r="E3578" s="8">
        <v>1967</v>
      </c>
      <c r="F3578" t="s">
        <v>8220</v>
      </c>
      <c r="G3578" t="s">
        <v>8223</v>
      </c>
      <c r="H3578" t="s">
        <v>8245</v>
      </c>
      <c r="I3578" s="11">
        <v>1430517761</v>
      </c>
      <c r="J3578">
        <v>1427925761</v>
      </c>
      <c r="K3578" t="b">
        <v>0</v>
      </c>
      <c r="L3578">
        <v>17</v>
      </c>
      <c r="M3578" t="b">
        <v>0</v>
      </c>
      <c r="N3578">
        <f>ROUND(E3578/D3578*100,0)</f>
        <v>8</v>
      </c>
      <c r="O3578">
        <f>IFERROR(ROUND(E3578/L3578,2),0)</f>
        <v>115.71</v>
      </c>
      <c r="P3578" s="12" t="s">
        <v>8293</v>
      </c>
      <c r="Q3578" t="s">
        <v>8296</v>
      </c>
      <c r="R3578" s="9">
        <f t="shared" si="170"/>
        <v>42095.918530092589</v>
      </c>
      <c r="S3578" s="9">
        <f t="shared" si="171"/>
        <v>42125.918530092589</v>
      </c>
      <c r="T3578">
        <f t="shared" si="172"/>
        <v>2015</v>
      </c>
    </row>
    <row r="3579" spans="1:20" ht="58" x14ac:dyDescent="0.35">
      <c r="A3579">
        <v>2675</v>
      </c>
      <c r="B3579" s="3" t="s">
        <v>2675</v>
      </c>
      <c r="C3579" s="3" t="s">
        <v>6785</v>
      </c>
      <c r="D3579" s="6">
        <v>25000</v>
      </c>
      <c r="E3579" s="8">
        <v>1897</v>
      </c>
      <c r="F3579" t="s">
        <v>8220</v>
      </c>
      <c r="G3579" t="s">
        <v>8223</v>
      </c>
      <c r="H3579" t="s">
        <v>8245</v>
      </c>
      <c r="I3579" s="11">
        <v>1415655289</v>
      </c>
      <c r="J3579">
        <v>1413059689</v>
      </c>
      <c r="K3579" t="b">
        <v>1</v>
      </c>
      <c r="L3579">
        <v>29</v>
      </c>
      <c r="M3579" t="b">
        <v>0</v>
      </c>
      <c r="N3579">
        <f>ROUND(E3579/D3579*100,0)</f>
        <v>8</v>
      </c>
      <c r="O3579">
        <f>IFERROR(ROUND(E3579/L3579,2),0)</f>
        <v>65.41</v>
      </c>
      <c r="P3579" s="12" t="s">
        <v>8277</v>
      </c>
      <c r="Q3579" t="s">
        <v>8305</v>
      </c>
      <c r="R3579" s="9">
        <f t="shared" si="170"/>
        <v>41923.857511574075</v>
      </c>
      <c r="S3579" s="9">
        <f t="shared" si="171"/>
        <v>41953.899178240739</v>
      </c>
      <c r="T3579">
        <f t="shared" si="172"/>
        <v>2014</v>
      </c>
    </row>
    <row r="3580" spans="1:20" ht="29" x14ac:dyDescent="0.35">
      <c r="A3580">
        <v>1098</v>
      </c>
      <c r="B3580" s="3" t="s">
        <v>1099</v>
      </c>
      <c r="C3580" s="3" t="s">
        <v>5208</v>
      </c>
      <c r="D3580" s="6">
        <v>25000</v>
      </c>
      <c r="E3580" s="8">
        <v>1803</v>
      </c>
      <c r="F3580" t="s">
        <v>8220</v>
      </c>
      <c r="G3580" t="s">
        <v>8223</v>
      </c>
      <c r="H3580" t="s">
        <v>8245</v>
      </c>
      <c r="I3580" s="11">
        <v>1397413095</v>
      </c>
      <c r="J3580">
        <v>1394821095</v>
      </c>
      <c r="K3580" t="b">
        <v>0</v>
      </c>
      <c r="L3580">
        <v>22</v>
      </c>
      <c r="M3580" t="b">
        <v>0</v>
      </c>
      <c r="N3580">
        <f>ROUND(E3580/D3580*100,0)</f>
        <v>7</v>
      </c>
      <c r="O3580">
        <f>IFERROR(ROUND(E3580/L3580,2),0)</f>
        <v>81.95</v>
      </c>
      <c r="P3580" s="12" t="s">
        <v>8285</v>
      </c>
      <c r="Q3580" t="s">
        <v>8300</v>
      </c>
      <c r="R3580" s="9">
        <f t="shared" si="170"/>
        <v>41712.762673611112</v>
      </c>
      <c r="S3580" s="9">
        <f t="shared" si="171"/>
        <v>41742.762673611112</v>
      </c>
      <c r="T3580">
        <f t="shared" si="172"/>
        <v>2014</v>
      </c>
    </row>
    <row r="3581" spans="1:20" ht="43.5" x14ac:dyDescent="0.35">
      <c r="A3581">
        <v>1868</v>
      </c>
      <c r="B3581" s="3" t="s">
        <v>1869</v>
      </c>
      <c r="C3581" s="3" t="s">
        <v>5978</v>
      </c>
      <c r="D3581" s="6">
        <v>25000</v>
      </c>
      <c r="E3581" s="8">
        <v>1217</v>
      </c>
      <c r="F3581" t="s">
        <v>8220</v>
      </c>
      <c r="G3581" t="s">
        <v>8223</v>
      </c>
      <c r="H3581" t="s">
        <v>8245</v>
      </c>
      <c r="I3581" s="11">
        <v>1450166340</v>
      </c>
      <c r="J3581">
        <v>1448044925</v>
      </c>
      <c r="K3581" t="b">
        <v>0</v>
      </c>
      <c r="L3581">
        <v>17</v>
      </c>
      <c r="M3581" t="b">
        <v>0</v>
      </c>
      <c r="N3581">
        <f>ROUND(E3581/D3581*100,0)</f>
        <v>5</v>
      </c>
      <c r="O3581">
        <f>IFERROR(ROUND(E3581/L3581,2),0)</f>
        <v>71.59</v>
      </c>
      <c r="P3581" s="12" t="s">
        <v>8285</v>
      </c>
      <c r="Q3581" t="s">
        <v>8309</v>
      </c>
      <c r="R3581" s="9">
        <f t="shared" si="170"/>
        <v>42328.779224537036</v>
      </c>
      <c r="S3581" s="9">
        <f t="shared" si="171"/>
        <v>42353.332638888889</v>
      </c>
      <c r="T3581">
        <f t="shared" si="172"/>
        <v>2015</v>
      </c>
    </row>
    <row r="3582" spans="1:20" ht="58" x14ac:dyDescent="0.35">
      <c r="A3582">
        <v>2947</v>
      </c>
      <c r="B3582" s="3" t="s">
        <v>2947</v>
      </c>
      <c r="C3582" s="3" t="s">
        <v>7057</v>
      </c>
      <c r="D3582" s="6">
        <v>25000</v>
      </c>
      <c r="E3582" s="8">
        <v>1072</v>
      </c>
      <c r="F3582" t="s">
        <v>8220</v>
      </c>
      <c r="G3582" t="s">
        <v>8223</v>
      </c>
      <c r="H3582" t="s">
        <v>8245</v>
      </c>
      <c r="I3582" s="11">
        <v>1480007460</v>
      </c>
      <c r="J3582">
        <v>1475760567</v>
      </c>
      <c r="K3582" t="b">
        <v>0</v>
      </c>
      <c r="L3582">
        <v>13</v>
      </c>
      <c r="M3582" t="b">
        <v>0</v>
      </c>
      <c r="N3582">
        <f>ROUND(E3582/D3582*100,0)</f>
        <v>4</v>
      </c>
      <c r="O3582">
        <f>IFERROR(ROUND(E3582/L3582,2),0)</f>
        <v>82.46</v>
      </c>
      <c r="P3582" s="12" t="s">
        <v>8266</v>
      </c>
      <c r="Q3582" t="s">
        <v>8267</v>
      </c>
      <c r="R3582" s="9">
        <f t="shared" si="170"/>
        <v>42649.562118055561</v>
      </c>
      <c r="S3582" s="9">
        <f t="shared" si="171"/>
        <v>42698.715972222228</v>
      </c>
      <c r="T3582">
        <f t="shared" si="172"/>
        <v>2016</v>
      </c>
    </row>
    <row r="3583" spans="1:20" ht="58" x14ac:dyDescent="0.35">
      <c r="A3583">
        <v>1108</v>
      </c>
      <c r="B3583" s="3" t="s">
        <v>1109</v>
      </c>
      <c r="C3583" s="3" t="s">
        <v>5218</v>
      </c>
      <c r="D3583" s="6">
        <v>25000</v>
      </c>
      <c r="E3583" s="8">
        <v>732.5</v>
      </c>
      <c r="F3583" t="s">
        <v>8220</v>
      </c>
      <c r="G3583" t="s">
        <v>8223</v>
      </c>
      <c r="H3583" t="s">
        <v>8245</v>
      </c>
      <c r="I3583" s="11">
        <v>1334326635</v>
      </c>
      <c r="J3583">
        <v>1329146235</v>
      </c>
      <c r="K3583" t="b">
        <v>0</v>
      </c>
      <c r="L3583">
        <v>21</v>
      </c>
      <c r="M3583" t="b">
        <v>0</v>
      </c>
      <c r="N3583">
        <f>ROUND(E3583/D3583*100,0)</f>
        <v>3</v>
      </c>
      <c r="O3583">
        <f>IFERROR(ROUND(E3583/L3583,2),0)</f>
        <v>34.880000000000003</v>
      </c>
      <c r="P3583" s="12" t="s">
        <v>8285</v>
      </c>
      <c r="Q3583" t="s">
        <v>8300</v>
      </c>
      <c r="R3583" s="9">
        <f t="shared" si="170"/>
        <v>40952.636979166666</v>
      </c>
      <c r="S3583" s="9">
        <f t="shared" si="171"/>
        <v>41012.595312500001</v>
      </c>
      <c r="T3583">
        <f t="shared" si="172"/>
        <v>2012</v>
      </c>
    </row>
    <row r="3584" spans="1:20" ht="43.5" x14ac:dyDescent="0.35">
      <c r="A3584">
        <v>3085</v>
      </c>
      <c r="B3584" s="3" t="s">
        <v>3085</v>
      </c>
      <c r="C3584" s="3" t="s">
        <v>7195</v>
      </c>
      <c r="D3584" s="6">
        <v>25000</v>
      </c>
      <c r="E3584" s="8">
        <v>610</v>
      </c>
      <c r="F3584" t="s">
        <v>8220</v>
      </c>
      <c r="G3584" t="s">
        <v>8223</v>
      </c>
      <c r="H3584" t="s">
        <v>8245</v>
      </c>
      <c r="I3584" s="11">
        <v>1443561159</v>
      </c>
      <c r="J3584">
        <v>1440969159</v>
      </c>
      <c r="K3584" t="b">
        <v>0</v>
      </c>
      <c r="L3584">
        <v>9</v>
      </c>
      <c r="M3584" t="b">
        <v>0</v>
      </c>
      <c r="N3584">
        <f>ROUND(E3584/D3584*100,0)</f>
        <v>2</v>
      </c>
      <c r="O3584">
        <f>IFERROR(ROUND(E3584/L3584,2),0)</f>
        <v>67.78</v>
      </c>
      <c r="P3584" s="12" t="s">
        <v>8266</v>
      </c>
      <c r="Q3584" t="s">
        <v>8267</v>
      </c>
      <c r="R3584" s="9">
        <f t="shared" si="170"/>
        <v>42246.883784722217</v>
      </c>
      <c r="S3584" s="9">
        <f t="shared" si="171"/>
        <v>42276.883784722217</v>
      </c>
      <c r="T3584">
        <f t="shared" si="172"/>
        <v>2015</v>
      </c>
    </row>
    <row r="3585" spans="1:20" ht="43.5" x14ac:dyDescent="0.35">
      <c r="A3585">
        <v>1816</v>
      </c>
      <c r="B3585" s="3" t="s">
        <v>1817</v>
      </c>
      <c r="C3585" s="3" t="s">
        <v>5926</v>
      </c>
      <c r="D3585" s="6">
        <v>25000</v>
      </c>
      <c r="E3585" s="8">
        <v>509</v>
      </c>
      <c r="F3585" t="s">
        <v>8220</v>
      </c>
      <c r="G3585" t="s">
        <v>8239</v>
      </c>
      <c r="H3585" t="s">
        <v>8256</v>
      </c>
      <c r="I3585" s="11">
        <v>1469473200</v>
      </c>
      <c r="J3585">
        <v>1467061303</v>
      </c>
      <c r="K3585" t="b">
        <v>0</v>
      </c>
      <c r="L3585">
        <v>6</v>
      </c>
      <c r="M3585" t="b">
        <v>0</v>
      </c>
      <c r="N3585">
        <f>ROUND(E3585/D3585*100,0)</f>
        <v>2</v>
      </c>
      <c r="O3585">
        <f>IFERROR(ROUND(E3585/L3585,2),0)</f>
        <v>84.83</v>
      </c>
      <c r="P3585" s="12" t="s">
        <v>8282</v>
      </c>
      <c r="Q3585" t="s">
        <v>8283</v>
      </c>
      <c r="R3585" s="9">
        <f t="shared" si="170"/>
        <v>42548.876192129625</v>
      </c>
      <c r="S3585" s="9">
        <f t="shared" si="171"/>
        <v>42576.791666666672</v>
      </c>
      <c r="T3585">
        <f t="shared" si="172"/>
        <v>2016</v>
      </c>
    </row>
    <row r="3586" spans="1:20" ht="43.5" x14ac:dyDescent="0.35">
      <c r="A3586">
        <v>2409</v>
      </c>
      <c r="B3586" s="3" t="s">
        <v>2410</v>
      </c>
      <c r="C3586" s="3" t="s">
        <v>6519</v>
      </c>
      <c r="D3586" s="6">
        <v>25000</v>
      </c>
      <c r="E3586" s="8">
        <v>460</v>
      </c>
      <c r="F3586" t="s">
        <v>8220</v>
      </c>
      <c r="G3586" t="s">
        <v>8223</v>
      </c>
      <c r="H3586" t="s">
        <v>8245</v>
      </c>
      <c r="I3586" s="11">
        <v>1439931675</v>
      </c>
      <c r="J3586">
        <v>1437339675</v>
      </c>
      <c r="K3586" t="b">
        <v>0</v>
      </c>
      <c r="L3586">
        <v>6</v>
      </c>
      <c r="M3586" t="b">
        <v>0</v>
      </c>
      <c r="N3586">
        <f>ROUND(E3586/D3586*100,0)</f>
        <v>2</v>
      </c>
      <c r="O3586">
        <f>IFERROR(ROUND(E3586/L3586,2),0)</f>
        <v>76.67</v>
      </c>
      <c r="P3586" s="12" t="s">
        <v>8288</v>
      </c>
      <c r="Q3586" t="s">
        <v>8310</v>
      </c>
      <c r="R3586" s="9">
        <f t="shared" si="170"/>
        <v>42204.875868055555</v>
      </c>
      <c r="S3586" s="9">
        <f t="shared" si="171"/>
        <v>42234.875868055555</v>
      </c>
      <c r="T3586">
        <f t="shared" si="172"/>
        <v>2015</v>
      </c>
    </row>
    <row r="3587" spans="1:20" ht="43.5" x14ac:dyDescent="0.35">
      <c r="A3587">
        <v>1694</v>
      </c>
      <c r="B3587" s="3" t="s">
        <v>1695</v>
      </c>
      <c r="C3587" s="3" t="s">
        <v>5804</v>
      </c>
      <c r="D3587" s="6">
        <v>10000</v>
      </c>
      <c r="E3587" s="8">
        <v>5</v>
      </c>
      <c r="F3587" t="s">
        <v>8221</v>
      </c>
      <c r="G3587" t="s">
        <v>8223</v>
      </c>
      <c r="H3587" t="s">
        <v>8245</v>
      </c>
      <c r="I3587" s="11">
        <v>1490589360</v>
      </c>
      <c r="J3587">
        <v>1488038674</v>
      </c>
      <c r="K3587" t="b">
        <v>0</v>
      </c>
      <c r="L3587">
        <v>1</v>
      </c>
      <c r="M3587" t="b">
        <v>0</v>
      </c>
      <c r="N3587">
        <f>ROUND(E3587/D3587*100,0)</f>
        <v>0</v>
      </c>
      <c r="O3587">
        <f>IFERROR(ROUND(E3587/L3587,2),0)</f>
        <v>5</v>
      </c>
      <c r="P3587" s="12" t="s">
        <v>8293</v>
      </c>
      <c r="Q3587" t="s">
        <v>8296</v>
      </c>
      <c r="R3587" s="9">
        <f t="shared" ref="R3587:R3650" si="173">(((J3587/60)/60)/24)+DATE(1970,1,1)</f>
        <v>42791.669837962967</v>
      </c>
      <c r="S3587" s="9">
        <f t="shared" ref="S3587:S3650" si="174">(((I3587/60)/60)/24)+DATE(1970,1,1)</f>
        <v>42821.191666666666</v>
      </c>
      <c r="T3587">
        <f t="shared" si="172"/>
        <v>2017</v>
      </c>
    </row>
    <row r="3588" spans="1:20" ht="43.5" x14ac:dyDescent="0.35">
      <c r="A3588">
        <v>1908</v>
      </c>
      <c r="B3588" s="3" t="s">
        <v>1909</v>
      </c>
      <c r="C3588" s="3" t="s">
        <v>6018</v>
      </c>
      <c r="D3588" s="6">
        <v>25000</v>
      </c>
      <c r="E3588" s="8">
        <v>433</v>
      </c>
      <c r="F3588" t="s">
        <v>8220</v>
      </c>
      <c r="G3588" t="s">
        <v>8223</v>
      </c>
      <c r="H3588" t="s">
        <v>8245</v>
      </c>
      <c r="I3588" s="11">
        <v>1483048900</v>
      </c>
      <c r="J3588">
        <v>1480456900</v>
      </c>
      <c r="K3588" t="b">
        <v>0</v>
      </c>
      <c r="L3588">
        <v>4</v>
      </c>
      <c r="M3588" t="b">
        <v>0</v>
      </c>
      <c r="N3588">
        <f>ROUND(E3588/D3588*100,0)</f>
        <v>2</v>
      </c>
      <c r="O3588">
        <f>IFERROR(ROUND(E3588/L3588,2),0)</f>
        <v>108.25</v>
      </c>
      <c r="P3588" s="12" t="s">
        <v>8277</v>
      </c>
      <c r="Q3588" t="s">
        <v>8287</v>
      </c>
      <c r="R3588" s="9">
        <f t="shared" si="173"/>
        <v>42703.917824074073</v>
      </c>
      <c r="S3588" s="9">
        <f t="shared" si="174"/>
        <v>42733.917824074073</v>
      </c>
      <c r="T3588">
        <f t="shared" si="172"/>
        <v>2016</v>
      </c>
    </row>
    <row r="3589" spans="1:20" ht="29" x14ac:dyDescent="0.35">
      <c r="A3589">
        <v>2424</v>
      </c>
      <c r="B3589" s="3" t="s">
        <v>2425</v>
      </c>
      <c r="C3589" s="3" t="s">
        <v>6534</v>
      </c>
      <c r="D3589" s="6">
        <v>25000</v>
      </c>
      <c r="E3589" s="8">
        <v>310</v>
      </c>
      <c r="F3589" t="s">
        <v>8220</v>
      </c>
      <c r="G3589" t="s">
        <v>8223</v>
      </c>
      <c r="H3589" t="s">
        <v>8245</v>
      </c>
      <c r="I3589" s="11">
        <v>1414445108</v>
      </c>
      <c r="J3589">
        <v>1411853108</v>
      </c>
      <c r="K3589" t="b">
        <v>0</v>
      </c>
      <c r="L3589">
        <v>9</v>
      </c>
      <c r="M3589" t="b">
        <v>0</v>
      </c>
      <c r="N3589">
        <f>ROUND(E3589/D3589*100,0)</f>
        <v>1</v>
      </c>
      <c r="O3589">
        <f>IFERROR(ROUND(E3589/L3589,2),0)</f>
        <v>34.44</v>
      </c>
      <c r="P3589" s="12" t="s">
        <v>8288</v>
      </c>
      <c r="Q3589" t="s">
        <v>8310</v>
      </c>
      <c r="R3589" s="9">
        <f t="shared" si="173"/>
        <v>41909.892453703702</v>
      </c>
      <c r="S3589" s="9">
        <f t="shared" si="174"/>
        <v>41939.892453703702</v>
      </c>
      <c r="T3589">
        <f t="shared" si="172"/>
        <v>2014</v>
      </c>
    </row>
    <row r="3590" spans="1:20" ht="43.5" x14ac:dyDescent="0.35">
      <c r="A3590">
        <v>965</v>
      </c>
      <c r="B3590" s="3" t="s">
        <v>966</v>
      </c>
      <c r="C3590" s="3" t="s">
        <v>5075</v>
      </c>
      <c r="D3590" s="6">
        <v>25000</v>
      </c>
      <c r="E3590" s="8">
        <v>298</v>
      </c>
      <c r="F3590" t="s">
        <v>8220</v>
      </c>
      <c r="G3590" t="s">
        <v>8223</v>
      </c>
      <c r="H3590" t="s">
        <v>8245</v>
      </c>
      <c r="I3590" s="11">
        <v>1477454340</v>
      </c>
      <c r="J3590">
        <v>1474676646</v>
      </c>
      <c r="K3590" t="b">
        <v>0</v>
      </c>
      <c r="L3590">
        <v>6</v>
      </c>
      <c r="M3590" t="b">
        <v>0</v>
      </c>
      <c r="N3590">
        <f>ROUND(E3590/D3590*100,0)</f>
        <v>1</v>
      </c>
      <c r="O3590">
        <f>IFERROR(ROUND(E3590/L3590,2),0)</f>
        <v>49.67</v>
      </c>
      <c r="P3590" s="12" t="s">
        <v>8277</v>
      </c>
      <c r="Q3590" t="s">
        <v>8279</v>
      </c>
      <c r="R3590" s="9">
        <f t="shared" si="173"/>
        <v>42637.016736111109</v>
      </c>
      <c r="S3590" s="9">
        <f t="shared" si="174"/>
        <v>42669.165972222225</v>
      </c>
      <c r="T3590">
        <f t="shared" si="172"/>
        <v>2016</v>
      </c>
    </row>
    <row r="3591" spans="1:20" ht="43.5" x14ac:dyDescent="0.35">
      <c r="A3591">
        <v>198</v>
      </c>
      <c r="B3591" s="3" t="s">
        <v>200</v>
      </c>
      <c r="C3591" s="3" t="s">
        <v>4308</v>
      </c>
      <c r="D3591" s="6">
        <v>25000</v>
      </c>
      <c r="E3591" s="8">
        <v>279</v>
      </c>
      <c r="F3591" t="s">
        <v>8220</v>
      </c>
      <c r="G3591" t="s">
        <v>8223</v>
      </c>
      <c r="H3591" t="s">
        <v>8245</v>
      </c>
      <c r="I3591" s="11">
        <v>1412500322</v>
      </c>
      <c r="J3591">
        <v>1409908322</v>
      </c>
      <c r="K3591" t="b">
        <v>0</v>
      </c>
      <c r="L3591">
        <v>6</v>
      </c>
      <c r="M3591" t="b">
        <v>0</v>
      </c>
      <c r="N3591">
        <f>ROUND(E3591/D3591*100,0)</f>
        <v>1</v>
      </c>
      <c r="O3591">
        <f>IFERROR(ROUND(E3591/L3591,2),0)</f>
        <v>46.5</v>
      </c>
      <c r="P3591" s="12" t="s">
        <v>8290</v>
      </c>
      <c r="Q3591" t="s">
        <v>8292</v>
      </c>
      <c r="R3591" s="9">
        <f t="shared" si="173"/>
        <v>41887.383356481485</v>
      </c>
      <c r="S3591" s="9">
        <f t="shared" si="174"/>
        <v>41917.383356481485</v>
      </c>
      <c r="T3591">
        <f t="shared" si="172"/>
        <v>2014</v>
      </c>
    </row>
    <row r="3592" spans="1:20" ht="43.5" x14ac:dyDescent="0.35">
      <c r="A3592">
        <v>1918</v>
      </c>
      <c r="B3592" s="3" t="s">
        <v>1919</v>
      </c>
      <c r="C3592" s="3" t="s">
        <v>6028</v>
      </c>
      <c r="D3592" s="6">
        <v>25000</v>
      </c>
      <c r="E3592" s="8">
        <v>260</v>
      </c>
      <c r="F3592" t="s">
        <v>8220</v>
      </c>
      <c r="G3592" t="s">
        <v>8223</v>
      </c>
      <c r="H3592" t="s">
        <v>8245</v>
      </c>
      <c r="I3592" s="11">
        <v>1407869851</v>
      </c>
      <c r="J3592">
        <v>1404845851</v>
      </c>
      <c r="K3592" t="b">
        <v>0</v>
      </c>
      <c r="L3592">
        <v>9</v>
      </c>
      <c r="M3592" t="b">
        <v>0</v>
      </c>
      <c r="N3592">
        <f>ROUND(E3592/D3592*100,0)</f>
        <v>1</v>
      </c>
      <c r="O3592">
        <f>IFERROR(ROUND(E3592/L3592,2),0)</f>
        <v>28.89</v>
      </c>
      <c r="P3592" s="12" t="s">
        <v>8277</v>
      </c>
      <c r="Q3592" t="s">
        <v>8287</v>
      </c>
      <c r="R3592" s="9">
        <f t="shared" si="173"/>
        <v>41828.789942129632</v>
      </c>
      <c r="S3592" s="9">
        <f t="shared" si="174"/>
        <v>41863.789942129632</v>
      </c>
      <c r="T3592">
        <f t="shared" si="172"/>
        <v>2014</v>
      </c>
    </row>
    <row r="3593" spans="1:20" ht="43.5" x14ac:dyDescent="0.35">
      <c r="A3593">
        <v>713</v>
      </c>
      <c r="B3593" s="3" t="s">
        <v>714</v>
      </c>
      <c r="C3593" s="3" t="s">
        <v>4823</v>
      </c>
      <c r="D3593" s="6">
        <v>25000</v>
      </c>
      <c r="E3593" s="8">
        <v>199</v>
      </c>
      <c r="F3593" t="s">
        <v>8220</v>
      </c>
      <c r="G3593" t="s">
        <v>8236</v>
      </c>
      <c r="H3593" t="s">
        <v>8248</v>
      </c>
      <c r="I3593" s="11">
        <v>1465130532</v>
      </c>
      <c r="J3593">
        <v>1462538532</v>
      </c>
      <c r="K3593" t="b">
        <v>0</v>
      </c>
      <c r="L3593">
        <v>1</v>
      </c>
      <c r="M3593" t="b">
        <v>0</v>
      </c>
      <c r="N3593">
        <f>ROUND(E3593/D3593*100,0)</f>
        <v>1</v>
      </c>
      <c r="O3593">
        <f>IFERROR(ROUND(E3593/L3593,2),0)</f>
        <v>199</v>
      </c>
      <c r="P3593" s="12" t="s">
        <v>8277</v>
      </c>
      <c r="Q3593" t="s">
        <v>8279</v>
      </c>
      <c r="R3593" s="9">
        <f t="shared" si="173"/>
        <v>42496.529305555552</v>
      </c>
      <c r="S3593" s="9">
        <f t="shared" si="174"/>
        <v>42526.529305555552</v>
      </c>
      <c r="T3593">
        <f t="shared" si="172"/>
        <v>2016</v>
      </c>
    </row>
    <row r="3594" spans="1:20" ht="43.5" x14ac:dyDescent="0.35">
      <c r="A3594">
        <v>1155</v>
      </c>
      <c r="B3594" s="3" t="s">
        <v>1156</v>
      </c>
      <c r="C3594" s="3" t="s">
        <v>5265</v>
      </c>
      <c r="D3594" s="6">
        <v>25000</v>
      </c>
      <c r="E3594" s="8">
        <v>188</v>
      </c>
      <c r="F3594" t="s">
        <v>8220</v>
      </c>
      <c r="G3594" t="s">
        <v>8223</v>
      </c>
      <c r="H3594" t="s">
        <v>8245</v>
      </c>
      <c r="I3594" s="11">
        <v>1408040408</v>
      </c>
      <c r="J3594">
        <v>1405448408</v>
      </c>
      <c r="K3594" t="b">
        <v>0</v>
      </c>
      <c r="L3594">
        <v>8</v>
      </c>
      <c r="M3594" t="b">
        <v>0</v>
      </c>
      <c r="N3594">
        <f>ROUND(E3594/D3594*100,0)</f>
        <v>1</v>
      </c>
      <c r="O3594">
        <f>IFERROR(ROUND(E3594/L3594,2),0)</f>
        <v>23.5</v>
      </c>
      <c r="P3594" s="12" t="s">
        <v>8288</v>
      </c>
      <c r="Q3594" t="s">
        <v>8310</v>
      </c>
      <c r="R3594" s="9">
        <f t="shared" si="173"/>
        <v>41835.763981481483</v>
      </c>
      <c r="S3594" s="9">
        <f t="shared" si="174"/>
        <v>41865.763981481483</v>
      </c>
      <c r="T3594">
        <f t="shared" si="172"/>
        <v>2014</v>
      </c>
    </row>
    <row r="3595" spans="1:20" ht="58" x14ac:dyDescent="0.35">
      <c r="A3595">
        <v>2411</v>
      </c>
      <c r="B3595" s="3" t="s">
        <v>2412</v>
      </c>
      <c r="C3595" s="3" t="s">
        <v>6521</v>
      </c>
      <c r="D3595" s="6">
        <v>25000</v>
      </c>
      <c r="E3595" s="8">
        <v>151</v>
      </c>
      <c r="F3595" t="s">
        <v>8220</v>
      </c>
      <c r="G3595" t="s">
        <v>8223</v>
      </c>
      <c r="H3595" t="s">
        <v>8245</v>
      </c>
      <c r="I3595" s="11">
        <v>1440524082</v>
      </c>
      <c r="J3595">
        <v>1437932082</v>
      </c>
      <c r="K3595" t="b">
        <v>0</v>
      </c>
      <c r="L3595">
        <v>3</v>
      </c>
      <c r="M3595" t="b">
        <v>0</v>
      </c>
      <c r="N3595">
        <f>ROUND(E3595/D3595*100,0)</f>
        <v>1</v>
      </c>
      <c r="O3595">
        <f>IFERROR(ROUND(E3595/L3595,2),0)</f>
        <v>50.33</v>
      </c>
      <c r="P3595" s="12" t="s">
        <v>8288</v>
      </c>
      <c r="Q3595" t="s">
        <v>8310</v>
      </c>
      <c r="R3595" s="9">
        <f t="shared" si="173"/>
        <v>42211.732430555552</v>
      </c>
      <c r="S3595" s="9">
        <f t="shared" si="174"/>
        <v>42241.732430555552</v>
      </c>
      <c r="T3595">
        <f t="shared" si="172"/>
        <v>2015</v>
      </c>
    </row>
    <row r="3596" spans="1:20" ht="43.5" x14ac:dyDescent="0.35">
      <c r="A3596">
        <v>1866</v>
      </c>
      <c r="B3596" s="3" t="s">
        <v>1867</v>
      </c>
      <c r="C3596" s="3" t="s">
        <v>5976</v>
      </c>
      <c r="D3596" s="6">
        <v>25000</v>
      </c>
      <c r="E3596" s="8">
        <v>125</v>
      </c>
      <c r="F3596" t="s">
        <v>8220</v>
      </c>
      <c r="G3596" t="s">
        <v>8223</v>
      </c>
      <c r="H3596" t="s">
        <v>8245</v>
      </c>
      <c r="I3596" s="11">
        <v>1488340800</v>
      </c>
      <c r="J3596">
        <v>1483768497</v>
      </c>
      <c r="K3596" t="b">
        <v>0</v>
      </c>
      <c r="L3596">
        <v>2</v>
      </c>
      <c r="M3596" t="b">
        <v>0</v>
      </c>
      <c r="N3596">
        <f>ROUND(E3596/D3596*100,0)</f>
        <v>1</v>
      </c>
      <c r="O3596">
        <f>IFERROR(ROUND(E3596/L3596,2),0)</f>
        <v>62.5</v>
      </c>
      <c r="P3596" s="12" t="s">
        <v>8285</v>
      </c>
      <c r="Q3596" t="s">
        <v>8309</v>
      </c>
      <c r="R3596" s="9">
        <f t="shared" si="173"/>
        <v>42742.246493055558</v>
      </c>
      <c r="S3596" s="9">
        <f t="shared" si="174"/>
        <v>42795.166666666672</v>
      </c>
      <c r="T3596">
        <f t="shared" si="172"/>
        <v>2017</v>
      </c>
    </row>
    <row r="3597" spans="1:20" ht="43.5" x14ac:dyDescent="0.35">
      <c r="A3597">
        <v>553</v>
      </c>
      <c r="B3597" s="3" t="s">
        <v>554</v>
      </c>
      <c r="C3597" s="3" t="s">
        <v>4663</v>
      </c>
      <c r="D3597" s="6">
        <v>25000</v>
      </c>
      <c r="E3597" s="8">
        <v>123</v>
      </c>
      <c r="F3597" t="s">
        <v>8220</v>
      </c>
      <c r="G3597" t="s">
        <v>8223</v>
      </c>
      <c r="H3597" t="s">
        <v>8245</v>
      </c>
      <c r="I3597" s="11">
        <v>1415988991</v>
      </c>
      <c r="J3597">
        <v>1413393391</v>
      </c>
      <c r="K3597" t="b">
        <v>0</v>
      </c>
      <c r="L3597">
        <v>6</v>
      </c>
      <c r="M3597" t="b">
        <v>0</v>
      </c>
      <c r="N3597">
        <f>ROUND(E3597/D3597*100,0)</f>
        <v>0</v>
      </c>
      <c r="O3597">
        <f>IFERROR(ROUND(E3597/L3597,2),0)</f>
        <v>20.5</v>
      </c>
      <c r="P3597" s="12" t="s">
        <v>8277</v>
      </c>
      <c r="Q3597" t="s">
        <v>8307</v>
      </c>
      <c r="R3597" s="9">
        <f t="shared" si="173"/>
        <v>41927.71980324074</v>
      </c>
      <c r="S3597" s="9">
        <f t="shared" si="174"/>
        <v>41957.761469907404</v>
      </c>
      <c r="T3597">
        <f t="shared" si="172"/>
        <v>2014</v>
      </c>
    </row>
    <row r="3598" spans="1:20" ht="43.5" x14ac:dyDescent="0.35">
      <c r="A3598">
        <v>571</v>
      </c>
      <c r="B3598" s="3" t="s">
        <v>572</v>
      </c>
      <c r="C3598" s="3" t="s">
        <v>4681</v>
      </c>
      <c r="D3598" s="6">
        <v>25000</v>
      </c>
      <c r="E3598" s="8">
        <v>106</v>
      </c>
      <c r="F3598" t="s">
        <v>8220</v>
      </c>
      <c r="G3598" t="s">
        <v>8223</v>
      </c>
      <c r="H3598" t="s">
        <v>8245</v>
      </c>
      <c r="I3598" s="11">
        <v>1437969540</v>
      </c>
      <c r="J3598">
        <v>1436297723</v>
      </c>
      <c r="K3598" t="b">
        <v>0</v>
      </c>
      <c r="L3598">
        <v>2</v>
      </c>
      <c r="M3598" t="b">
        <v>0</v>
      </c>
      <c r="N3598">
        <f>ROUND(E3598/D3598*100,0)</f>
        <v>0</v>
      </c>
      <c r="O3598">
        <f>IFERROR(ROUND(E3598/L3598,2),0)</f>
        <v>53</v>
      </c>
      <c r="P3598" s="12" t="s">
        <v>8277</v>
      </c>
      <c r="Q3598" t="s">
        <v>8307</v>
      </c>
      <c r="R3598" s="9">
        <f t="shared" si="173"/>
        <v>42192.816238425927</v>
      </c>
      <c r="S3598" s="9">
        <f t="shared" si="174"/>
        <v>42212.165972222225</v>
      </c>
      <c r="T3598">
        <f t="shared" si="172"/>
        <v>2015</v>
      </c>
    </row>
    <row r="3599" spans="1:20" ht="29" x14ac:dyDescent="0.35">
      <c r="A3599">
        <v>1405</v>
      </c>
      <c r="B3599" s="3" t="s">
        <v>1406</v>
      </c>
      <c r="C3599" s="3" t="s">
        <v>5515</v>
      </c>
      <c r="D3599" s="6">
        <v>25000</v>
      </c>
      <c r="E3599" s="8">
        <v>105</v>
      </c>
      <c r="F3599" t="s">
        <v>8220</v>
      </c>
      <c r="G3599" t="s">
        <v>8223</v>
      </c>
      <c r="H3599" t="s">
        <v>8245</v>
      </c>
      <c r="I3599" s="11">
        <v>1417195201</v>
      </c>
      <c r="J3599">
        <v>1414599601</v>
      </c>
      <c r="K3599" t="b">
        <v>1</v>
      </c>
      <c r="L3599">
        <v>17</v>
      </c>
      <c r="M3599" t="b">
        <v>0</v>
      </c>
      <c r="N3599">
        <f>ROUND(E3599/D3599*100,0)</f>
        <v>0</v>
      </c>
      <c r="O3599">
        <f>IFERROR(ROUND(E3599/L3599,2),0)</f>
        <v>6.18</v>
      </c>
      <c r="P3599" s="12" t="s">
        <v>8280</v>
      </c>
      <c r="Q3599" t="s">
        <v>8313</v>
      </c>
      <c r="R3599" s="9">
        <f t="shared" si="173"/>
        <v>41941.680567129632</v>
      </c>
      <c r="S3599" s="9">
        <f t="shared" si="174"/>
        <v>41971.722233796296</v>
      </c>
      <c r="T3599">
        <f t="shared" si="172"/>
        <v>2014</v>
      </c>
    </row>
    <row r="3600" spans="1:20" ht="43.5" x14ac:dyDescent="0.35">
      <c r="A3600">
        <v>1170</v>
      </c>
      <c r="B3600" s="3" t="s">
        <v>1171</v>
      </c>
      <c r="C3600" s="3" t="s">
        <v>5280</v>
      </c>
      <c r="D3600" s="6">
        <v>25000</v>
      </c>
      <c r="E3600" s="8">
        <v>100</v>
      </c>
      <c r="F3600" t="s">
        <v>8220</v>
      </c>
      <c r="G3600" t="s">
        <v>8224</v>
      </c>
      <c r="H3600" t="s">
        <v>8246</v>
      </c>
      <c r="I3600" s="11">
        <v>1433021171</v>
      </c>
      <c r="J3600">
        <v>1430429171</v>
      </c>
      <c r="K3600" t="b">
        <v>0</v>
      </c>
      <c r="L3600">
        <v>2</v>
      </c>
      <c r="M3600" t="b">
        <v>0</v>
      </c>
      <c r="N3600">
        <f>ROUND(E3600/D3600*100,0)</f>
        <v>0</v>
      </c>
      <c r="O3600">
        <f>IFERROR(ROUND(E3600/L3600,2),0)</f>
        <v>50</v>
      </c>
      <c r="P3600" s="12" t="s">
        <v>8288</v>
      </c>
      <c r="Q3600" t="s">
        <v>8310</v>
      </c>
      <c r="R3600" s="9">
        <f t="shared" si="173"/>
        <v>42124.893182870372</v>
      </c>
      <c r="S3600" s="9">
        <f t="shared" si="174"/>
        <v>42154.893182870372</v>
      </c>
      <c r="T3600">
        <f t="shared" si="172"/>
        <v>2015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>ROUND(E3601/D3601*100,0)</f>
        <v>0</v>
      </c>
      <c r="O3601">
        <f>IFERROR(ROUND(E3601/L3601,2),0)</f>
        <v>4</v>
      </c>
      <c r="P3601" s="12" t="s">
        <v>8277</v>
      </c>
      <c r="Q3601" t="s">
        <v>8307</v>
      </c>
      <c r="R3601" s="9">
        <f t="shared" si="173"/>
        <v>42131.455439814818</v>
      </c>
      <c r="S3601" s="9">
        <f t="shared" si="174"/>
        <v>42161.44930555555</v>
      </c>
      <c r="T3601">
        <f t="shared" si="172"/>
        <v>2015</v>
      </c>
    </row>
    <row r="3602" spans="1:20" ht="58" x14ac:dyDescent="0.35">
      <c r="A3602">
        <v>1905</v>
      </c>
      <c r="B3602" s="3" t="s">
        <v>1906</v>
      </c>
      <c r="C3602" s="3" t="s">
        <v>6015</v>
      </c>
      <c r="D3602" s="6">
        <v>25000</v>
      </c>
      <c r="E3602" s="8">
        <v>42</v>
      </c>
      <c r="F3602" t="s">
        <v>8220</v>
      </c>
      <c r="G3602" t="s">
        <v>8223</v>
      </c>
      <c r="H3602" t="s">
        <v>8245</v>
      </c>
      <c r="I3602" s="11">
        <v>1410127994</v>
      </c>
      <c r="J3602">
        <v>1407535994</v>
      </c>
      <c r="K3602" t="b">
        <v>0</v>
      </c>
      <c r="L3602">
        <v>4</v>
      </c>
      <c r="M3602" t="b">
        <v>0</v>
      </c>
      <c r="N3602">
        <f>ROUND(E3602/D3602*100,0)</f>
        <v>0</v>
      </c>
      <c r="O3602">
        <f>IFERROR(ROUND(E3602/L3602,2),0)</f>
        <v>10.5</v>
      </c>
      <c r="P3602" s="12" t="s">
        <v>8277</v>
      </c>
      <c r="Q3602" t="s">
        <v>8287</v>
      </c>
      <c r="R3602" s="9">
        <f t="shared" si="173"/>
        <v>41859.925856481481</v>
      </c>
      <c r="S3602" s="9">
        <f t="shared" si="174"/>
        <v>41889.925856481481</v>
      </c>
      <c r="T3602">
        <f t="shared" si="172"/>
        <v>2014</v>
      </c>
    </row>
    <row r="3603" spans="1:20" ht="29" x14ac:dyDescent="0.35">
      <c r="A3603">
        <v>594</v>
      </c>
      <c r="B3603" s="3" t="s">
        <v>595</v>
      </c>
      <c r="C3603" s="3" t="s">
        <v>4704</v>
      </c>
      <c r="D3603" s="6">
        <v>25000</v>
      </c>
      <c r="E3603" s="8">
        <v>26</v>
      </c>
      <c r="F3603" t="s">
        <v>8220</v>
      </c>
      <c r="G3603" t="s">
        <v>8223</v>
      </c>
      <c r="H3603" t="s">
        <v>8245</v>
      </c>
      <c r="I3603" s="11">
        <v>1460832206</v>
      </c>
      <c r="J3603">
        <v>1458240206</v>
      </c>
      <c r="K3603" t="b">
        <v>0</v>
      </c>
      <c r="L3603">
        <v>2</v>
      </c>
      <c r="M3603" t="b">
        <v>0</v>
      </c>
      <c r="N3603">
        <f>ROUND(E3603/D3603*100,0)</f>
        <v>0</v>
      </c>
      <c r="O3603">
        <f>IFERROR(ROUND(E3603/L3603,2),0)</f>
        <v>13</v>
      </c>
      <c r="P3603" s="12" t="s">
        <v>8277</v>
      </c>
      <c r="Q3603" t="s">
        <v>8307</v>
      </c>
      <c r="R3603" s="9">
        <f t="shared" si="173"/>
        <v>42446.780162037037</v>
      </c>
      <c r="S3603" s="9">
        <f t="shared" si="174"/>
        <v>42476.780162037037</v>
      </c>
      <c r="T3603">
        <f t="shared" si="172"/>
        <v>2016</v>
      </c>
    </row>
    <row r="3604" spans="1:20" ht="43.5" x14ac:dyDescent="0.35">
      <c r="A3604">
        <v>990</v>
      </c>
      <c r="B3604" s="3" t="s">
        <v>991</v>
      </c>
      <c r="C3604" s="3" t="s">
        <v>5100</v>
      </c>
      <c r="D3604" s="6">
        <v>25000</v>
      </c>
      <c r="E3604" s="8">
        <v>26</v>
      </c>
      <c r="F3604" t="s">
        <v>8220</v>
      </c>
      <c r="G3604" t="s">
        <v>8223</v>
      </c>
      <c r="H3604" t="s">
        <v>8245</v>
      </c>
      <c r="I3604" s="11">
        <v>1409770164</v>
      </c>
      <c r="J3604">
        <v>1407178164</v>
      </c>
      <c r="K3604" t="b">
        <v>0</v>
      </c>
      <c r="L3604">
        <v>2</v>
      </c>
      <c r="M3604" t="b">
        <v>0</v>
      </c>
      <c r="N3604">
        <f>ROUND(E3604/D3604*100,0)</f>
        <v>0</v>
      </c>
      <c r="O3604">
        <f>IFERROR(ROUND(E3604/L3604,2),0)</f>
        <v>13</v>
      </c>
      <c r="P3604" s="12" t="s">
        <v>8277</v>
      </c>
      <c r="Q3604" t="s">
        <v>8279</v>
      </c>
      <c r="R3604" s="9">
        <f t="shared" si="173"/>
        <v>41855.784305555557</v>
      </c>
      <c r="S3604" s="9">
        <f t="shared" si="174"/>
        <v>41885.784305555557</v>
      </c>
      <c r="T3604">
        <f t="shared" ref="T3604:T3667" si="175">YEAR(R3604)</f>
        <v>2014</v>
      </c>
    </row>
    <row r="3605" spans="1:20" ht="43.5" x14ac:dyDescent="0.35">
      <c r="A3605">
        <v>1422</v>
      </c>
      <c r="B3605" s="3" t="s">
        <v>1423</v>
      </c>
      <c r="C3605" s="3" t="s">
        <v>5532</v>
      </c>
      <c r="D3605" s="6">
        <v>25000</v>
      </c>
      <c r="E3605" s="8">
        <v>26</v>
      </c>
      <c r="F3605" t="s">
        <v>8220</v>
      </c>
      <c r="G3605" t="s">
        <v>8227</v>
      </c>
      <c r="H3605" t="s">
        <v>8249</v>
      </c>
      <c r="I3605" s="11">
        <v>1474436704</v>
      </c>
      <c r="J3605">
        <v>1471844704</v>
      </c>
      <c r="K3605" t="b">
        <v>0</v>
      </c>
      <c r="L3605">
        <v>2</v>
      </c>
      <c r="M3605" t="b">
        <v>0</v>
      </c>
      <c r="N3605">
        <f>ROUND(E3605/D3605*100,0)</f>
        <v>0</v>
      </c>
      <c r="O3605">
        <f>IFERROR(ROUND(E3605/L3605,2),0)</f>
        <v>13</v>
      </c>
      <c r="P3605" s="12" t="s">
        <v>8280</v>
      </c>
      <c r="Q3605" t="s">
        <v>8313</v>
      </c>
      <c r="R3605" s="9">
        <f t="shared" si="173"/>
        <v>42604.239629629628</v>
      </c>
      <c r="S3605" s="9">
        <f t="shared" si="174"/>
        <v>42634.239629629628</v>
      </c>
      <c r="T3605">
        <f t="shared" si="175"/>
        <v>2016</v>
      </c>
    </row>
    <row r="3606" spans="1:20" ht="43.5" x14ac:dyDescent="0.35">
      <c r="A3606">
        <v>1171</v>
      </c>
      <c r="B3606" s="3" t="s">
        <v>1172</v>
      </c>
      <c r="C3606" s="3" t="s">
        <v>5281</v>
      </c>
      <c r="D3606" s="6">
        <v>25000</v>
      </c>
      <c r="E3606" s="8">
        <v>25</v>
      </c>
      <c r="F3606" t="s">
        <v>8220</v>
      </c>
      <c r="G3606" t="s">
        <v>8223</v>
      </c>
      <c r="H3606" t="s">
        <v>8245</v>
      </c>
      <c r="I3606" s="11">
        <v>1415909927</v>
      </c>
      <c r="J3606">
        <v>1414351127</v>
      </c>
      <c r="K3606" t="b">
        <v>0</v>
      </c>
      <c r="L3606">
        <v>1</v>
      </c>
      <c r="M3606" t="b">
        <v>0</v>
      </c>
      <c r="N3606">
        <f>ROUND(E3606/D3606*100,0)</f>
        <v>0</v>
      </c>
      <c r="O3606">
        <f>IFERROR(ROUND(E3606/L3606,2),0)</f>
        <v>25</v>
      </c>
      <c r="P3606" s="12" t="s">
        <v>8288</v>
      </c>
      <c r="Q3606" t="s">
        <v>8310</v>
      </c>
      <c r="R3606" s="9">
        <f t="shared" si="173"/>
        <v>41938.804710648146</v>
      </c>
      <c r="S3606" s="9">
        <f t="shared" si="174"/>
        <v>41956.846377314811</v>
      </c>
      <c r="T3606">
        <f t="shared" si="175"/>
        <v>2014</v>
      </c>
    </row>
    <row r="3607" spans="1:20" ht="58" x14ac:dyDescent="0.35">
      <c r="A3607">
        <v>3074</v>
      </c>
      <c r="B3607" s="3" t="s">
        <v>3074</v>
      </c>
      <c r="C3607" s="3" t="s">
        <v>7184</v>
      </c>
      <c r="D3607" s="6">
        <v>25000</v>
      </c>
      <c r="E3607" s="8">
        <v>22</v>
      </c>
      <c r="F3607" t="s">
        <v>8220</v>
      </c>
      <c r="G3607" t="s">
        <v>8229</v>
      </c>
      <c r="H3607" t="s">
        <v>8248</v>
      </c>
      <c r="I3607" s="11">
        <v>1457617359</v>
      </c>
      <c r="J3607">
        <v>1455025359</v>
      </c>
      <c r="K3607" t="b">
        <v>0</v>
      </c>
      <c r="L3607">
        <v>3</v>
      </c>
      <c r="M3607" t="b">
        <v>0</v>
      </c>
      <c r="N3607">
        <f>ROUND(E3607/D3607*100,0)</f>
        <v>0</v>
      </c>
      <c r="O3607">
        <f>IFERROR(ROUND(E3607/L3607,2),0)</f>
        <v>7.33</v>
      </c>
      <c r="P3607" s="12" t="s">
        <v>8266</v>
      </c>
      <c r="Q3607" t="s">
        <v>8267</v>
      </c>
      <c r="R3607" s="9">
        <f t="shared" si="173"/>
        <v>42409.571284722217</v>
      </c>
      <c r="S3607" s="9">
        <f t="shared" si="174"/>
        <v>42439.571284722217</v>
      </c>
      <c r="T3607">
        <f t="shared" si="175"/>
        <v>2016</v>
      </c>
    </row>
    <row r="3608" spans="1:20" ht="43.5" x14ac:dyDescent="0.35">
      <c r="A3608">
        <v>3065</v>
      </c>
      <c r="B3608" s="3" t="s">
        <v>3065</v>
      </c>
      <c r="C3608" s="3" t="s">
        <v>7175</v>
      </c>
      <c r="D3608" s="6">
        <v>25000</v>
      </c>
      <c r="E3608" s="8">
        <v>10</v>
      </c>
      <c r="F3608" t="s">
        <v>8220</v>
      </c>
      <c r="G3608" t="s">
        <v>8223</v>
      </c>
      <c r="H3608" t="s">
        <v>8245</v>
      </c>
      <c r="I3608" s="11">
        <v>1406683172</v>
      </c>
      <c r="J3608">
        <v>1404523172</v>
      </c>
      <c r="K3608" t="b">
        <v>0</v>
      </c>
      <c r="L3608">
        <v>2</v>
      </c>
      <c r="M3608" t="b">
        <v>0</v>
      </c>
      <c r="N3608">
        <f>ROUND(E3608/D3608*100,0)</f>
        <v>0</v>
      </c>
      <c r="O3608">
        <f>IFERROR(ROUND(E3608/L3608,2),0)</f>
        <v>5</v>
      </c>
      <c r="P3608" s="12" t="s">
        <v>8266</v>
      </c>
      <c r="Q3608" t="s">
        <v>8267</v>
      </c>
      <c r="R3608" s="9">
        <f t="shared" si="173"/>
        <v>41825.055231481485</v>
      </c>
      <c r="S3608" s="9">
        <f t="shared" si="174"/>
        <v>41850.055231481485</v>
      </c>
      <c r="T3608">
        <f t="shared" si="175"/>
        <v>2014</v>
      </c>
    </row>
    <row r="3609" spans="1:20" ht="43.5" x14ac:dyDescent="0.35">
      <c r="A3609">
        <v>3110</v>
      </c>
      <c r="B3609" s="3" t="s">
        <v>3110</v>
      </c>
      <c r="C3609" s="3" t="s">
        <v>7220</v>
      </c>
      <c r="D3609" s="6">
        <v>25000</v>
      </c>
      <c r="E3609" s="8">
        <v>10</v>
      </c>
      <c r="F3609" t="s">
        <v>8220</v>
      </c>
      <c r="G3609" t="s">
        <v>8223</v>
      </c>
      <c r="H3609" t="s">
        <v>8245</v>
      </c>
      <c r="I3609" s="11">
        <v>1487465119</v>
      </c>
      <c r="J3609">
        <v>1484009119</v>
      </c>
      <c r="K3609" t="b">
        <v>0</v>
      </c>
      <c r="L3609">
        <v>1</v>
      </c>
      <c r="M3609" t="b">
        <v>0</v>
      </c>
      <c r="N3609">
        <f>ROUND(E3609/D3609*100,0)</f>
        <v>0</v>
      </c>
      <c r="O3609">
        <f>IFERROR(ROUND(E3609/L3609,2),0)</f>
        <v>10</v>
      </c>
      <c r="P3609" s="12" t="s">
        <v>8266</v>
      </c>
      <c r="Q3609" t="s">
        <v>8267</v>
      </c>
      <c r="R3609" s="9">
        <f t="shared" si="173"/>
        <v>42745.031469907408</v>
      </c>
      <c r="S3609" s="9">
        <f t="shared" si="174"/>
        <v>42785.031469907408</v>
      </c>
      <c r="T3609">
        <f t="shared" si="175"/>
        <v>2017</v>
      </c>
    </row>
    <row r="3610" spans="1:20" x14ac:dyDescent="0.35">
      <c r="A3610">
        <v>2418</v>
      </c>
      <c r="B3610" s="3" t="s">
        <v>2419</v>
      </c>
      <c r="C3610" s="3" t="s">
        <v>6528</v>
      </c>
      <c r="D3610" s="6">
        <v>25000</v>
      </c>
      <c r="E3610" s="8">
        <v>5</v>
      </c>
      <c r="F3610" t="s">
        <v>8220</v>
      </c>
      <c r="G3610" t="s">
        <v>8223</v>
      </c>
      <c r="H3610" t="s">
        <v>8245</v>
      </c>
      <c r="I3610" s="11">
        <v>1427225644</v>
      </c>
      <c r="J3610">
        <v>1422045244</v>
      </c>
      <c r="K3610" t="b">
        <v>0</v>
      </c>
      <c r="L3610">
        <v>5</v>
      </c>
      <c r="M3610" t="b">
        <v>0</v>
      </c>
      <c r="N3610">
        <f>ROUND(E3610/D3610*100,0)</f>
        <v>0</v>
      </c>
      <c r="O3610">
        <f>IFERROR(ROUND(E3610/L3610,2),0)</f>
        <v>1</v>
      </c>
      <c r="P3610" s="12" t="s">
        <v>8288</v>
      </c>
      <c r="Q3610" t="s">
        <v>8310</v>
      </c>
      <c r="R3610" s="9">
        <f t="shared" si="173"/>
        <v>42027.856990740736</v>
      </c>
      <c r="S3610" s="9">
        <f t="shared" si="174"/>
        <v>42087.815324074079</v>
      </c>
      <c r="T3610">
        <f t="shared" si="175"/>
        <v>2015</v>
      </c>
    </row>
    <row r="3611" spans="1:20" ht="43.5" x14ac:dyDescent="0.3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 s="11">
        <v>1424940093</v>
      </c>
      <c r="J3611">
        <v>1422348093</v>
      </c>
      <c r="K3611" t="b">
        <v>0</v>
      </c>
      <c r="L3611">
        <v>2</v>
      </c>
      <c r="M3611" t="b">
        <v>0</v>
      </c>
      <c r="N3611">
        <f>ROUND(E3611/D3611*100,0)</f>
        <v>0</v>
      </c>
      <c r="O3611">
        <f>IFERROR(ROUND(E3611/L3611,2),0)</f>
        <v>1.5</v>
      </c>
      <c r="P3611" s="12" t="s">
        <v>8277</v>
      </c>
      <c r="Q3611" t="s">
        <v>8307</v>
      </c>
      <c r="R3611" s="9">
        <f t="shared" si="173"/>
        <v>42031.362187499995</v>
      </c>
      <c r="S3611" s="9">
        <f t="shared" si="174"/>
        <v>42061.362187499995</v>
      </c>
      <c r="T3611">
        <f t="shared" si="175"/>
        <v>2015</v>
      </c>
    </row>
    <row r="3612" spans="1:20" ht="43.5" x14ac:dyDescent="0.35">
      <c r="A3612">
        <v>1134</v>
      </c>
      <c r="B3612" s="3" t="s">
        <v>1135</v>
      </c>
      <c r="C3612" s="3" t="s">
        <v>5244</v>
      </c>
      <c r="D3612" s="6">
        <v>25000</v>
      </c>
      <c r="E3612" s="8">
        <v>1</v>
      </c>
      <c r="F3612" t="s">
        <v>8220</v>
      </c>
      <c r="G3612" t="s">
        <v>8225</v>
      </c>
      <c r="H3612" t="s">
        <v>8247</v>
      </c>
      <c r="I3612" s="11">
        <v>1417235580</v>
      </c>
      <c r="J3612">
        <v>1416034228</v>
      </c>
      <c r="K3612" t="b">
        <v>0</v>
      </c>
      <c r="L3612">
        <v>1</v>
      </c>
      <c r="M3612" t="b">
        <v>0</v>
      </c>
      <c r="N3612">
        <f>ROUND(E3612/D3612*100,0)</f>
        <v>0</v>
      </c>
      <c r="O3612">
        <f>IFERROR(ROUND(E3612/L3612,2),0)</f>
        <v>1</v>
      </c>
      <c r="P3612" s="12" t="s">
        <v>8285</v>
      </c>
      <c r="Q3612" t="s">
        <v>8309</v>
      </c>
      <c r="R3612" s="9">
        <f t="shared" si="173"/>
        <v>41958.285046296296</v>
      </c>
      <c r="S3612" s="9">
        <f t="shared" si="174"/>
        <v>41972.189583333333</v>
      </c>
      <c r="T3612">
        <f t="shared" si="175"/>
        <v>2014</v>
      </c>
    </row>
    <row r="3613" spans="1:20" ht="29" x14ac:dyDescent="0.35">
      <c r="A3613">
        <v>2914</v>
      </c>
      <c r="B3613" s="3" t="s">
        <v>2914</v>
      </c>
      <c r="C3613" s="3" t="s">
        <v>7024</v>
      </c>
      <c r="D3613" s="6">
        <v>25000</v>
      </c>
      <c r="E3613" s="8">
        <v>1</v>
      </c>
      <c r="F3613" t="s">
        <v>8220</v>
      </c>
      <c r="G3613" t="s">
        <v>8224</v>
      </c>
      <c r="H3613" t="s">
        <v>8246</v>
      </c>
      <c r="I3613" s="11">
        <v>1426365994</v>
      </c>
      <c r="J3613">
        <v>1421185594</v>
      </c>
      <c r="K3613" t="b">
        <v>0</v>
      </c>
      <c r="L3613">
        <v>1</v>
      </c>
      <c r="M3613" t="b">
        <v>0</v>
      </c>
      <c r="N3613">
        <f>ROUND(E3613/D3613*100,0)</f>
        <v>0</v>
      </c>
      <c r="O3613">
        <f>IFERROR(ROUND(E3613/L3613,2),0)</f>
        <v>1</v>
      </c>
      <c r="P3613" s="12" t="s">
        <v>8266</v>
      </c>
      <c r="Q3613" t="s">
        <v>8268</v>
      </c>
      <c r="R3613" s="9">
        <f t="shared" si="173"/>
        <v>42017.907337962963</v>
      </c>
      <c r="S3613" s="9">
        <f t="shared" si="174"/>
        <v>42077.865671296298</v>
      </c>
      <c r="T3613">
        <f t="shared" si="175"/>
        <v>2015</v>
      </c>
    </row>
    <row r="3614" spans="1:20" ht="43.5" x14ac:dyDescent="0.35">
      <c r="A3614">
        <v>2941</v>
      </c>
      <c r="B3614" s="3" t="s">
        <v>2941</v>
      </c>
      <c r="C3614" s="3" t="s">
        <v>7051</v>
      </c>
      <c r="D3614" s="6">
        <v>25000</v>
      </c>
      <c r="E3614" s="8">
        <v>1</v>
      </c>
      <c r="F3614" t="s">
        <v>8220</v>
      </c>
      <c r="G3614" t="s">
        <v>8223</v>
      </c>
      <c r="H3614" t="s">
        <v>8245</v>
      </c>
      <c r="I3614" s="11">
        <v>1425250955</v>
      </c>
      <c r="J3614">
        <v>1422658955</v>
      </c>
      <c r="K3614" t="b">
        <v>0</v>
      </c>
      <c r="L3614">
        <v>1</v>
      </c>
      <c r="M3614" t="b">
        <v>0</v>
      </c>
      <c r="N3614">
        <f>ROUND(E3614/D3614*100,0)</f>
        <v>0</v>
      </c>
      <c r="O3614">
        <f>IFERROR(ROUND(E3614/L3614,2),0)</f>
        <v>1</v>
      </c>
      <c r="P3614" s="12" t="s">
        <v>8266</v>
      </c>
      <c r="Q3614" t="s">
        <v>8267</v>
      </c>
      <c r="R3614" s="9">
        <f t="shared" si="173"/>
        <v>42034.960127314815</v>
      </c>
      <c r="S3614" s="9">
        <f t="shared" si="174"/>
        <v>42064.960127314815</v>
      </c>
      <c r="T3614">
        <f t="shared" si="175"/>
        <v>2015</v>
      </c>
    </row>
    <row r="3615" spans="1:20" ht="43.5" x14ac:dyDescent="0.35">
      <c r="A3615">
        <v>3639</v>
      </c>
      <c r="B3615" s="3" t="s">
        <v>3637</v>
      </c>
      <c r="C3615" s="3" t="s">
        <v>7749</v>
      </c>
      <c r="D3615" s="6">
        <v>25000</v>
      </c>
      <c r="E3615" s="8">
        <v>1</v>
      </c>
      <c r="F3615" t="s">
        <v>8220</v>
      </c>
      <c r="G3615" t="s">
        <v>8223</v>
      </c>
      <c r="H3615" t="s">
        <v>8245</v>
      </c>
      <c r="I3615" s="11">
        <v>1475853060</v>
      </c>
      <c r="J3615">
        <v>1470672906</v>
      </c>
      <c r="K3615" t="b">
        <v>0</v>
      </c>
      <c r="L3615">
        <v>1</v>
      </c>
      <c r="M3615" t="b">
        <v>0</v>
      </c>
      <c r="N3615">
        <f>ROUND(E3615/D3615*100,0)</f>
        <v>0</v>
      </c>
      <c r="O3615">
        <f>IFERROR(ROUND(E3615/L3615,2),0)</f>
        <v>1</v>
      </c>
      <c r="P3615" s="12" t="s">
        <v>8266</v>
      </c>
      <c r="Q3615" t="s">
        <v>8269</v>
      </c>
      <c r="R3615" s="9">
        <f t="shared" si="173"/>
        <v>42590.677152777775</v>
      </c>
      <c r="S3615" s="9">
        <f t="shared" si="174"/>
        <v>42650.632638888885</v>
      </c>
      <c r="T3615">
        <f t="shared" si="175"/>
        <v>2016</v>
      </c>
    </row>
    <row r="3616" spans="1:20" ht="58" x14ac:dyDescent="0.35">
      <c r="A3616">
        <v>209</v>
      </c>
      <c r="B3616" s="3" t="s">
        <v>211</v>
      </c>
      <c r="C3616" s="3" t="s">
        <v>4319</v>
      </c>
      <c r="D3616" s="6">
        <v>25000</v>
      </c>
      <c r="E3616" s="8">
        <v>0</v>
      </c>
      <c r="F3616" t="s">
        <v>8220</v>
      </c>
      <c r="G3616" t="s">
        <v>8223</v>
      </c>
      <c r="H3616" t="s">
        <v>8245</v>
      </c>
      <c r="I3616" s="11">
        <v>1436566135</v>
      </c>
      <c r="J3616">
        <v>1433974135</v>
      </c>
      <c r="K3616" t="b">
        <v>0</v>
      </c>
      <c r="L3616">
        <v>0</v>
      </c>
      <c r="M3616" t="b">
        <v>0</v>
      </c>
      <c r="N3616">
        <f>ROUND(E3616/D3616*100,0)</f>
        <v>0</v>
      </c>
      <c r="O3616">
        <f>IFERROR(ROUND(E3616/L3616,2),0)</f>
        <v>0</v>
      </c>
      <c r="P3616" s="12" t="s">
        <v>8290</v>
      </c>
      <c r="Q3616" t="s">
        <v>8292</v>
      </c>
      <c r="R3616" s="9">
        <f t="shared" si="173"/>
        <v>42165.922858796301</v>
      </c>
      <c r="S3616" s="9">
        <f t="shared" si="174"/>
        <v>42195.922858796301</v>
      </c>
      <c r="T3616">
        <f t="shared" si="175"/>
        <v>2015</v>
      </c>
    </row>
    <row r="3617" spans="1:20" ht="43.5" x14ac:dyDescent="0.35">
      <c r="A3617">
        <v>565</v>
      </c>
      <c r="B3617" s="3" t="s">
        <v>566</v>
      </c>
      <c r="C3617" s="3" t="s">
        <v>4675</v>
      </c>
      <c r="D3617" s="6">
        <v>25000</v>
      </c>
      <c r="E3617" s="8">
        <v>0</v>
      </c>
      <c r="F3617" t="s">
        <v>8220</v>
      </c>
      <c r="G3617" t="s">
        <v>8224</v>
      </c>
      <c r="H3617" t="s">
        <v>8246</v>
      </c>
      <c r="I3617" s="11">
        <v>1436554249</v>
      </c>
      <c r="J3617">
        <v>1433962249</v>
      </c>
      <c r="K3617" t="b">
        <v>0</v>
      </c>
      <c r="L3617">
        <v>0</v>
      </c>
      <c r="M3617" t="b">
        <v>0</v>
      </c>
      <c r="N3617">
        <f>ROUND(E3617/D3617*100,0)</f>
        <v>0</v>
      </c>
      <c r="O3617">
        <f>IFERROR(ROUND(E3617/L3617,2),0)</f>
        <v>0</v>
      </c>
      <c r="P3617" s="12" t="s">
        <v>8277</v>
      </c>
      <c r="Q3617" t="s">
        <v>8307</v>
      </c>
      <c r="R3617" s="9">
        <f t="shared" si="173"/>
        <v>42165.785289351858</v>
      </c>
      <c r="S3617" s="9">
        <f t="shared" si="174"/>
        <v>42195.785289351858</v>
      </c>
      <c r="T3617">
        <f t="shared" si="175"/>
        <v>2015</v>
      </c>
    </row>
    <row r="3618" spans="1:20" ht="43.5" x14ac:dyDescent="0.35">
      <c r="A3618">
        <v>1120</v>
      </c>
      <c r="B3618" s="3" t="s">
        <v>1121</v>
      </c>
      <c r="C3618" s="3" t="s">
        <v>5230</v>
      </c>
      <c r="D3618" s="6">
        <v>25000</v>
      </c>
      <c r="E3618" s="8">
        <v>0</v>
      </c>
      <c r="F3618" t="s">
        <v>8220</v>
      </c>
      <c r="G3618" t="s">
        <v>8223</v>
      </c>
      <c r="H3618" t="s">
        <v>8245</v>
      </c>
      <c r="I3618" s="11">
        <v>1319835400</v>
      </c>
      <c r="J3618">
        <v>1315947400</v>
      </c>
      <c r="K3618" t="b">
        <v>0</v>
      </c>
      <c r="L3618">
        <v>0</v>
      </c>
      <c r="M3618" t="b">
        <v>0</v>
      </c>
      <c r="N3618">
        <f>ROUND(E3618/D3618*100,0)</f>
        <v>0</v>
      </c>
      <c r="O3618">
        <f>IFERROR(ROUND(E3618/L3618,2),0)</f>
        <v>0</v>
      </c>
      <c r="P3618" s="12" t="s">
        <v>8285</v>
      </c>
      <c r="Q3618" t="s">
        <v>8300</v>
      </c>
      <c r="R3618" s="9">
        <f t="shared" si="173"/>
        <v>40799.872685185182</v>
      </c>
      <c r="S3618" s="9">
        <f t="shared" si="174"/>
        <v>40844.872685185182</v>
      </c>
      <c r="T3618">
        <f t="shared" si="175"/>
        <v>2011</v>
      </c>
    </row>
    <row r="3619" spans="1:20" ht="43.5" x14ac:dyDescent="0.35">
      <c r="A3619">
        <v>1147</v>
      </c>
      <c r="B3619" s="3" t="s">
        <v>1148</v>
      </c>
      <c r="C3619" s="3" t="s">
        <v>5257</v>
      </c>
      <c r="D3619" s="6">
        <v>25000</v>
      </c>
      <c r="E3619" s="8">
        <v>0</v>
      </c>
      <c r="F3619" t="s">
        <v>8220</v>
      </c>
      <c r="G3619" t="s">
        <v>8228</v>
      </c>
      <c r="H3619" t="s">
        <v>8250</v>
      </c>
      <c r="I3619" s="11">
        <v>1413760783</v>
      </c>
      <c r="J3619">
        <v>1408576783</v>
      </c>
      <c r="K3619" t="b">
        <v>0</v>
      </c>
      <c r="L3619">
        <v>0</v>
      </c>
      <c r="M3619" t="b">
        <v>0</v>
      </c>
      <c r="N3619">
        <f>ROUND(E3619/D3619*100,0)</f>
        <v>0</v>
      </c>
      <c r="O3619">
        <f>IFERROR(ROUND(E3619/L3619,2),0)</f>
        <v>0</v>
      </c>
      <c r="P3619" s="12" t="s">
        <v>8288</v>
      </c>
      <c r="Q3619" t="s">
        <v>8310</v>
      </c>
      <c r="R3619" s="9">
        <f t="shared" si="173"/>
        <v>41871.972025462965</v>
      </c>
      <c r="S3619" s="9">
        <f t="shared" si="174"/>
        <v>41931.972025462965</v>
      </c>
      <c r="T3619">
        <f t="shared" si="175"/>
        <v>2014</v>
      </c>
    </row>
    <row r="3620" spans="1:20" ht="29" x14ac:dyDescent="0.3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 s="11">
        <v>1428804762</v>
      </c>
      <c r="J3620">
        <v>1426212762</v>
      </c>
      <c r="K3620" t="b">
        <v>0</v>
      </c>
      <c r="L3620">
        <v>1</v>
      </c>
      <c r="M3620" t="b">
        <v>0</v>
      </c>
      <c r="N3620">
        <f>ROUND(E3620/D3620*100,0)</f>
        <v>0</v>
      </c>
      <c r="O3620">
        <f>IFERROR(ROUND(E3620/L3620,2),0)</f>
        <v>2</v>
      </c>
      <c r="P3620" s="12" t="s">
        <v>8277</v>
      </c>
      <c r="Q3620" t="s">
        <v>8307</v>
      </c>
      <c r="R3620" s="9">
        <f t="shared" si="173"/>
        <v>42076.092152777783</v>
      </c>
      <c r="S3620" s="9">
        <f t="shared" si="174"/>
        <v>42106.092152777783</v>
      </c>
      <c r="T3620">
        <f t="shared" si="175"/>
        <v>2015</v>
      </c>
    </row>
    <row r="3621" spans="1:20" ht="58" x14ac:dyDescent="0.35">
      <c r="A3621">
        <v>1151</v>
      </c>
      <c r="B3621" s="3" t="s">
        <v>1152</v>
      </c>
      <c r="C3621" s="3" t="s">
        <v>5261</v>
      </c>
      <c r="D3621" s="6">
        <v>25000</v>
      </c>
      <c r="E3621" s="8">
        <v>0</v>
      </c>
      <c r="F3621" t="s">
        <v>8220</v>
      </c>
      <c r="G3621" t="s">
        <v>8223</v>
      </c>
      <c r="H3621" t="s">
        <v>8245</v>
      </c>
      <c r="I3621" s="11">
        <v>1441592863</v>
      </c>
      <c r="J3621">
        <v>1439000863</v>
      </c>
      <c r="K3621" t="b">
        <v>0</v>
      </c>
      <c r="L3621">
        <v>0</v>
      </c>
      <c r="M3621" t="b">
        <v>0</v>
      </c>
      <c r="N3621">
        <f>ROUND(E3621/D3621*100,0)</f>
        <v>0</v>
      </c>
      <c r="O3621">
        <f>IFERROR(ROUND(E3621/L3621,2),0)</f>
        <v>0</v>
      </c>
      <c r="P3621" s="12" t="s">
        <v>8288</v>
      </c>
      <c r="Q3621" t="s">
        <v>8310</v>
      </c>
      <c r="R3621" s="9">
        <f t="shared" si="173"/>
        <v>42224.102581018517</v>
      </c>
      <c r="S3621" s="9">
        <f t="shared" si="174"/>
        <v>42254.102581018517</v>
      </c>
      <c r="T3621">
        <f t="shared" si="175"/>
        <v>2015</v>
      </c>
    </row>
    <row r="3622" spans="1:20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1">
        <v>1416355259</v>
      </c>
      <c r="J3622">
        <v>1413759659</v>
      </c>
      <c r="K3622" t="b">
        <v>0</v>
      </c>
      <c r="L3622">
        <v>2</v>
      </c>
      <c r="M3622" t="b">
        <v>0</v>
      </c>
      <c r="N3622">
        <f>ROUND(E3622/D3622*100,0)</f>
        <v>0</v>
      </c>
      <c r="O3622">
        <f>IFERROR(ROUND(E3622/L3622,2),0)</f>
        <v>1</v>
      </c>
      <c r="P3622" s="12" t="s">
        <v>8280</v>
      </c>
      <c r="Q3622" t="s">
        <v>8313</v>
      </c>
      <c r="R3622" s="9">
        <f t="shared" si="173"/>
        <v>41931.959016203706</v>
      </c>
      <c r="S3622" s="9">
        <f t="shared" si="174"/>
        <v>41962.00068287037</v>
      </c>
      <c r="T3622">
        <f t="shared" si="175"/>
        <v>2014</v>
      </c>
    </row>
    <row r="3623" spans="1:20" ht="58" x14ac:dyDescent="0.35">
      <c r="A3623">
        <v>3056</v>
      </c>
      <c r="B3623" s="3" t="s">
        <v>3056</v>
      </c>
      <c r="C3623" s="3" t="s">
        <v>7166</v>
      </c>
      <c r="D3623" s="6">
        <v>25000</v>
      </c>
      <c r="E3623" s="8">
        <v>0</v>
      </c>
      <c r="F3623" t="s">
        <v>8220</v>
      </c>
      <c r="G3623" t="s">
        <v>8223</v>
      </c>
      <c r="H3623" t="s">
        <v>8245</v>
      </c>
      <c r="I3623" s="11">
        <v>1412003784</v>
      </c>
      <c r="J3623">
        <v>1406819784</v>
      </c>
      <c r="K3623" t="b">
        <v>0</v>
      </c>
      <c r="L3623">
        <v>0</v>
      </c>
      <c r="M3623" t="b">
        <v>0</v>
      </c>
      <c r="N3623">
        <f>ROUND(E3623/D3623*100,0)</f>
        <v>0</v>
      </c>
      <c r="O3623">
        <f>IFERROR(ROUND(E3623/L3623,2),0)</f>
        <v>0</v>
      </c>
      <c r="P3623" s="12" t="s">
        <v>8266</v>
      </c>
      <c r="Q3623" t="s">
        <v>8267</v>
      </c>
      <c r="R3623" s="9">
        <f t="shared" si="173"/>
        <v>41851.636388888888</v>
      </c>
      <c r="S3623" s="9">
        <f t="shared" si="174"/>
        <v>41911.636388888888</v>
      </c>
      <c r="T3623">
        <f t="shared" si="175"/>
        <v>2014</v>
      </c>
    </row>
    <row r="3624" spans="1:20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1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>ROUND(E3624/D3624*100,0)</f>
        <v>0</v>
      </c>
      <c r="O3624">
        <f>IFERROR(ROUND(E3624/L3624,2),0)</f>
        <v>2</v>
      </c>
      <c r="P3624" s="12" t="s">
        <v>8277</v>
      </c>
      <c r="Q3624" t="s">
        <v>8307</v>
      </c>
      <c r="R3624" s="9">
        <f t="shared" si="173"/>
        <v>42377.70694444445</v>
      </c>
      <c r="S3624" s="9">
        <f t="shared" si="174"/>
        <v>42407.70694444445</v>
      </c>
      <c r="T3624">
        <f t="shared" si="175"/>
        <v>2016</v>
      </c>
    </row>
    <row r="3625" spans="1:20" ht="43.5" x14ac:dyDescent="0.35">
      <c r="A3625">
        <v>3643</v>
      </c>
      <c r="B3625" s="3" t="s">
        <v>3641</v>
      </c>
      <c r="C3625" s="3" t="s">
        <v>7753</v>
      </c>
      <c r="D3625" s="6">
        <v>25000</v>
      </c>
      <c r="E3625" s="8">
        <v>0</v>
      </c>
      <c r="F3625" t="s">
        <v>8220</v>
      </c>
      <c r="G3625" t="s">
        <v>8223</v>
      </c>
      <c r="H3625" t="s">
        <v>8245</v>
      </c>
      <c r="I3625" s="11">
        <v>1447734439</v>
      </c>
      <c r="J3625">
        <v>1444274839</v>
      </c>
      <c r="K3625" t="b">
        <v>0</v>
      </c>
      <c r="L3625">
        <v>0</v>
      </c>
      <c r="M3625" t="b">
        <v>0</v>
      </c>
      <c r="N3625">
        <f>ROUND(E3625/D3625*100,0)</f>
        <v>0</v>
      </c>
      <c r="O3625">
        <f>IFERROR(ROUND(E3625/L3625,2),0)</f>
        <v>0</v>
      </c>
      <c r="P3625" s="12" t="s">
        <v>8266</v>
      </c>
      <c r="Q3625" t="s">
        <v>8269</v>
      </c>
      <c r="R3625" s="9">
        <f t="shared" si="173"/>
        <v>42285.143969907411</v>
      </c>
      <c r="S3625" s="9">
        <f t="shared" si="174"/>
        <v>42325.185636574075</v>
      </c>
      <c r="T3625">
        <f t="shared" si="175"/>
        <v>2015</v>
      </c>
    </row>
    <row r="3626" spans="1:20" ht="58" x14ac:dyDescent="0.35">
      <c r="A3626">
        <v>3954</v>
      </c>
      <c r="B3626" s="3" t="s">
        <v>3951</v>
      </c>
      <c r="C3626" s="3" t="s">
        <v>8061</v>
      </c>
      <c r="D3626" s="6">
        <v>25000</v>
      </c>
      <c r="E3626" s="8">
        <v>0</v>
      </c>
      <c r="F3626" t="s">
        <v>8220</v>
      </c>
      <c r="G3626" t="s">
        <v>8228</v>
      </c>
      <c r="H3626" t="s">
        <v>8250</v>
      </c>
      <c r="I3626" s="11">
        <v>1405352264</v>
      </c>
      <c r="J3626">
        <v>1400168264</v>
      </c>
      <c r="K3626" t="b">
        <v>0</v>
      </c>
      <c r="L3626">
        <v>0</v>
      </c>
      <c r="M3626" t="b">
        <v>0</v>
      </c>
      <c r="N3626">
        <f>ROUND(E3626/D3626*100,0)</f>
        <v>0</v>
      </c>
      <c r="O3626">
        <f>IFERROR(ROUND(E3626/L3626,2),0)</f>
        <v>0</v>
      </c>
      <c r="P3626" s="12" t="s">
        <v>8266</v>
      </c>
      <c r="Q3626" t="s">
        <v>8268</v>
      </c>
      <c r="R3626" s="9">
        <f t="shared" si="173"/>
        <v>41774.651203703703</v>
      </c>
      <c r="S3626" s="9">
        <f t="shared" si="174"/>
        <v>41834.651203703703</v>
      </c>
      <c r="T3626">
        <f t="shared" si="175"/>
        <v>2014</v>
      </c>
    </row>
    <row r="3627" spans="1:20" ht="58" x14ac:dyDescent="0.35">
      <c r="A3627">
        <v>1820</v>
      </c>
      <c r="B3627" s="3" t="s">
        <v>1821</v>
      </c>
      <c r="C3627" s="3" t="s">
        <v>5930</v>
      </c>
      <c r="D3627" s="6">
        <v>26000</v>
      </c>
      <c r="E3627" s="8">
        <v>1707</v>
      </c>
      <c r="F3627" t="s">
        <v>8220</v>
      </c>
      <c r="G3627" t="s">
        <v>8223</v>
      </c>
      <c r="H3627" t="s">
        <v>8245</v>
      </c>
      <c r="I3627" s="11">
        <v>1427850090</v>
      </c>
      <c r="J3627">
        <v>1425261690</v>
      </c>
      <c r="K3627" t="b">
        <v>0</v>
      </c>
      <c r="L3627">
        <v>8</v>
      </c>
      <c r="M3627" t="b">
        <v>0</v>
      </c>
      <c r="N3627">
        <f>ROUND(E3627/D3627*100,0)</f>
        <v>7</v>
      </c>
      <c r="O3627">
        <f>IFERROR(ROUND(E3627/L3627,2),0)</f>
        <v>213.38</v>
      </c>
      <c r="P3627" s="12" t="s">
        <v>8282</v>
      </c>
      <c r="Q3627" t="s">
        <v>8283</v>
      </c>
      <c r="R3627" s="9">
        <f t="shared" si="173"/>
        <v>42065.084375000006</v>
      </c>
      <c r="S3627" s="9">
        <f t="shared" si="174"/>
        <v>42095.042708333334</v>
      </c>
      <c r="T3627">
        <f t="shared" si="175"/>
        <v>2015</v>
      </c>
    </row>
    <row r="3628" spans="1:20" ht="43.5" x14ac:dyDescent="0.35">
      <c r="A3628">
        <v>1079</v>
      </c>
      <c r="B3628" s="3" t="s">
        <v>1080</v>
      </c>
      <c r="C3628" s="3" t="s">
        <v>5189</v>
      </c>
      <c r="D3628" s="6">
        <v>26000</v>
      </c>
      <c r="E3628" s="8">
        <v>678</v>
      </c>
      <c r="F3628" t="s">
        <v>8220</v>
      </c>
      <c r="G3628" t="s">
        <v>8235</v>
      </c>
      <c r="H3628" t="s">
        <v>8248</v>
      </c>
      <c r="I3628" s="11">
        <v>1463232936</v>
      </c>
      <c r="J3628">
        <v>1461072936</v>
      </c>
      <c r="K3628" t="b">
        <v>0</v>
      </c>
      <c r="L3628">
        <v>18</v>
      </c>
      <c r="M3628" t="b">
        <v>0</v>
      </c>
      <c r="N3628">
        <f>ROUND(E3628/D3628*100,0)</f>
        <v>3</v>
      </c>
      <c r="O3628">
        <f>IFERROR(ROUND(E3628/L3628,2),0)</f>
        <v>37.67</v>
      </c>
      <c r="P3628" s="12" t="s">
        <v>8285</v>
      </c>
      <c r="Q3628" t="s">
        <v>8300</v>
      </c>
      <c r="R3628" s="9">
        <f t="shared" si="173"/>
        <v>42479.566388888896</v>
      </c>
      <c r="S3628" s="9">
        <f t="shared" si="174"/>
        <v>42504.566388888896</v>
      </c>
      <c r="T3628">
        <f t="shared" si="175"/>
        <v>2016</v>
      </c>
    </row>
    <row r="3629" spans="1:20" ht="43.5" x14ac:dyDescent="0.35">
      <c r="A3629">
        <v>3952</v>
      </c>
      <c r="B3629" s="3" t="s">
        <v>3949</v>
      </c>
      <c r="C3629" s="3" t="s">
        <v>8059</v>
      </c>
      <c r="D3629" s="6">
        <v>26000</v>
      </c>
      <c r="E3629" s="8">
        <v>25</v>
      </c>
      <c r="F3629" t="s">
        <v>8220</v>
      </c>
      <c r="G3629" t="s">
        <v>8223</v>
      </c>
      <c r="H3629" t="s">
        <v>8245</v>
      </c>
      <c r="I3629" s="11">
        <v>1445885890</v>
      </c>
      <c r="J3629">
        <v>1440701890</v>
      </c>
      <c r="K3629" t="b">
        <v>0</v>
      </c>
      <c r="L3629">
        <v>1</v>
      </c>
      <c r="M3629" t="b">
        <v>0</v>
      </c>
      <c r="N3629">
        <f>ROUND(E3629/D3629*100,0)</f>
        <v>0</v>
      </c>
      <c r="O3629">
        <f>IFERROR(ROUND(E3629/L3629,2),0)</f>
        <v>25</v>
      </c>
      <c r="P3629" s="12" t="s">
        <v>8266</v>
      </c>
      <c r="Q3629" t="s">
        <v>8268</v>
      </c>
      <c r="R3629" s="9">
        <f t="shared" si="173"/>
        <v>42243.790393518517</v>
      </c>
      <c r="S3629" s="9">
        <f t="shared" si="174"/>
        <v>42303.790393518517</v>
      </c>
      <c r="T3629">
        <f t="shared" si="175"/>
        <v>2015</v>
      </c>
    </row>
    <row r="3630" spans="1:20" ht="43.5" x14ac:dyDescent="0.35">
      <c r="A3630">
        <v>238</v>
      </c>
      <c r="B3630" s="3" t="s">
        <v>240</v>
      </c>
      <c r="C3630" s="3" t="s">
        <v>4348</v>
      </c>
      <c r="D3630" s="6">
        <v>26000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1483088400</v>
      </c>
      <c r="J3630">
        <v>1481324760</v>
      </c>
      <c r="K3630" t="b">
        <v>0</v>
      </c>
      <c r="L3630">
        <v>0</v>
      </c>
      <c r="M3630" t="b">
        <v>0</v>
      </c>
      <c r="N3630">
        <f>ROUND(E3630/D3630*100,0)</f>
        <v>0</v>
      </c>
      <c r="O3630">
        <f>IFERROR(ROUND(E3630/L3630,2),0)</f>
        <v>0</v>
      </c>
      <c r="P3630" s="12" t="s">
        <v>8290</v>
      </c>
      <c r="Q3630" t="s">
        <v>8292</v>
      </c>
      <c r="R3630" s="9">
        <f t="shared" si="173"/>
        <v>42713.962499999994</v>
      </c>
      <c r="S3630" s="9">
        <f t="shared" si="174"/>
        <v>42734.375</v>
      </c>
      <c r="T3630">
        <f t="shared" si="175"/>
        <v>2016</v>
      </c>
    </row>
    <row r="3631" spans="1:20" ht="43.5" x14ac:dyDescent="0.35">
      <c r="A3631">
        <v>3109</v>
      </c>
      <c r="B3631" s="3" t="s">
        <v>3109</v>
      </c>
      <c r="C3631" s="3" t="s">
        <v>7219</v>
      </c>
      <c r="D3631" s="6">
        <v>26500</v>
      </c>
      <c r="E3631" s="8">
        <v>6633</v>
      </c>
      <c r="F3631" t="s">
        <v>8220</v>
      </c>
      <c r="G3631" t="s">
        <v>8223</v>
      </c>
      <c r="H3631" t="s">
        <v>8245</v>
      </c>
      <c r="I3631" s="11">
        <v>1409194810</v>
      </c>
      <c r="J3631">
        <v>1406170810</v>
      </c>
      <c r="K3631" t="b">
        <v>0</v>
      </c>
      <c r="L3631">
        <v>114</v>
      </c>
      <c r="M3631" t="b">
        <v>0</v>
      </c>
      <c r="N3631">
        <f>ROUND(E3631/D3631*100,0)</f>
        <v>25</v>
      </c>
      <c r="O3631">
        <f>IFERROR(ROUND(E3631/L3631,2),0)</f>
        <v>58.18</v>
      </c>
      <c r="P3631" s="12" t="s">
        <v>8266</v>
      </c>
      <c r="Q3631" t="s">
        <v>8267</v>
      </c>
      <c r="R3631" s="9">
        <f t="shared" si="173"/>
        <v>41844.125115740739</v>
      </c>
      <c r="S3631" s="9">
        <f t="shared" si="174"/>
        <v>41879.125115740739</v>
      </c>
      <c r="T3631">
        <f t="shared" si="175"/>
        <v>2014</v>
      </c>
    </row>
    <row r="3632" spans="1:20" ht="43.5" x14ac:dyDescent="0.35">
      <c r="A3632">
        <v>922</v>
      </c>
      <c r="B3632" s="3" t="s">
        <v>923</v>
      </c>
      <c r="C3632" s="3" t="s">
        <v>5032</v>
      </c>
      <c r="D3632" s="6">
        <v>27000</v>
      </c>
      <c r="E3632" s="8">
        <v>5680</v>
      </c>
      <c r="F3632" t="s">
        <v>8220</v>
      </c>
      <c r="G3632" t="s">
        <v>8223</v>
      </c>
      <c r="H3632" t="s">
        <v>8245</v>
      </c>
      <c r="I3632" s="11">
        <v>1412167393</v>
      </c>
      <c r="J3632">
        <v>1409143393</v>
      </c>
      <c r="K3632" t="b">
        <v>0</v>
      </c>
      <c r="L3632">
        <v>30</v>
      </c>
      <c r="M3632" t="b">
        <v>0</v>
      </c>
      <c r="N3632">
        <f>ROUND(E3632/D3632*100,0)</f>
        <v>21</v>
      </c>
      <c r="O3632">
        <f>IFERROR(ROUND(E3632/L3632,2),0)</f>
        <v>189.33</v>
      </c>
      <c r="P3632" s="12" t="s">
        <v>8293</v>
      </c>
      <c r="Q3632" t="s">
        <v>8315</v>
      </c>
      <c r="R3632" s="9">
        <f t="shared" si="173"/>
        <v>41878.530011574076</v>
      </c>
      <c r="S3632" s="9">
        <f t="shared" si="174"/>
        <v>41913.530011574076</v>
      </c>
      <c r="T3632">
        <f t="shared" si="175"/>
        <v>2014</v>
      </c>
    </row>
    <row r="3633" spans="1:20" ht="58" x14ac:dyDescent="0.35">
      <c r="A3633">
        <v>715</v>
      </c>
      <c r="B3633" s="3" t="s">
        <v>716</v>
      </c>
      <c r="C3633" s="3" t="s">
        <v>4825</v>
      </c>
      <c r="D3633" s="6">
        <v>27500</v>
      </c>
      <c r="E3633" s="8">
        <v>1389</v>
      </c>
      <c r="F3633" t="s">
        <v>8220</v>
      </c>
      <c r="G3633" t="s">
        <v>8223</v>
      </c>
      <c r="H3633" t="s">
        <v>8245</v>
      </c>
      <c r="I3633" s="11">
        <v>1446693040</v>
      </c>
      <c r="J3633">
        <v>1443233440</v>
      </c>
      <c r="K3633" t="b">
        <v>0</v>
      </c>
      <c r="L3633">
        <v>12</v>
      </c>
      <c r="M3633" t="b">
        <v>0</v>
      </c>
      <c r="N3633">
        <f>ROUND(E3633/D3633*100,0)</f>
        <v>5</v>
      </c>
      <c r="O3633">
        <f>IFERROR(ROUND(E3633/L3633,2),0)</f>
        <v>115.75</v>
      </c>
      <c r="P3633" s="12" t="s">
        <v>8277</v>
      </c>
      <c r="Q3633" t="s">
        <v>8279</v>
      </c>
      <c r="R3633" s="9">
        <f t="shared" si="173"/>
        <v>42273.090740740736</v>
      </c>
      <c r="S3633" s="9">
        <f t="shared" si="174"/>
        <v>42313.132407407407</v>
      </c>
      <c r="T3633">
        <f t="shared" si="175"/>
        <v>2015</v>
      </c>
    </row>
    <row r="3634" spans="1:20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1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>ROUND(E3634/D3634*100,0)</f>
        <v>0</v>
      </c>
      <c r="O3634">
        <f>IFERROR(ROUND(E3634/L3634,2),0)</f>
        <v>1</v>
      </c>
      <c r="P3634" s="12" t="s">
        <v>8290</v>
      </c>
      <c r="Q3634" t="s">
        <v>8302</v>
      </c>
      <c r="R3634" s="9">
        <f t="shared" si="173"/>
        <v>42096.704976851848</v>
      </c>
      <c r="S3634" s="9">
        <f t="shared" si="174"/>
        <v>42112.427777777775</v>
      </c>
      <c r="T3634">
        <f t="shared" si="175"/>
        <v>2015</v>
      </c>
    </row>
    <row r="3635" spans="1:20" ht="43.5" x14ac:dyDescent="0.35">
      <c r="A3635">
        <v>1808</v>
      </c>
      <c r="B3635" s="3" t="s">
        <v>1809</v>
      </c>
      <c r="C3635" s="3" t="s">
        <v>5918</v>
      </c>
      <c r="D3635" s="6">
        <v>28000</v>
      </c>
      <c r="E3635" s="8">
        <v>11594</v>
      </c>
      <c r="F3635" t="s">
        <v>8220</v>
      </c>
      <c r="G3635" t="s">
        <v>8223</v>
      </c>
      <c r="H3635" t="s">
        <v>8245</v>
      </c>
      <c r="I3635" s="11">
        <v>1486830030</v>
      </c>
      <c r="J3635">
        <v>1483806030</v>
      </c>
      <c r="K3635" t="b">
        <v>1</v>
      </c>
      <c r="L3635">
        <v>96</v>
      </c>
      <c r="M3635" t="b">
        <v>0</v>
      </c>
      <c r="N3635">
        <f>ROUND(E3635/D3635*100,0)</f>
        <v>41</v>
      </c>
      <c r="O3635">
        <f>IFERROR(ROUND(E3635/L3635,2),0)</f>
        <v>120.77</v>
      </c>
      <c r="P3635" s="12" t="s">
        <v>8282</v>
      </c>
      <c r="Q3635" t="s">
        <v>8283</v>
      </c>
      <c r="R3635" s="9">
        <f t="shared" si="173"/>
        <v>42742.680902777778</v>
      </c>
      <c r="S3635" s="9">
        <f t="shared" si="174"/>
        <v>42777.680902777778</v>
      </c>
      <c r="T3635">
        <f t="shared" si="175"/>
        <v>2017</v>
      </c>
    </row>
    <row r="3636" spans="1:20" ht="43.5" x14ac:dyDescent="0.35">
      <c r="A3636">
        <v>1795</v>
      </c>
      <c r="B3636" s="3" t="s">
        <v>1796</v>
      </c>
      <c r="C3636" s="3" t="s">
        <v>5905</v>
      </c>
      <c r="D3636" s="6">
        <v>28000</v>
      </c>
      <c r="E3636" s="8">
        <v>10846</v>
      </c>
      <c r="F3636" t="s">
        <v>8220</v>
      </c>
      <c r="G3636" t="s">
        <v>8235</v>
      </c>
      <c r="H3636" t="s">
        <v>8248</v>
      </c>
      <c r="I3636" s="11">
        <v>1476460800</v>
      </c>
      <c r="J3636">
        <v>1473922541</v>
      </c>
      <c r="K3636" t="b">
        <v>1</v>
      </c>
      <c r="L3636">
        <v>81</v>
      </c>
      <c r="M3636" t="b">
        <v>0</v>
      </c>
      <c r="N3636">
        <f>ROUND(E3636/D3636*100,0)</f>
        <v>39</v>
      </c>
      <c r="O3636">
        <f>IFERROR(ROUND(E3636/L3636,2),0)</f>
        <v>133.9</v>
      </c>
      <c r="P3636" s="12" t="s">
        <v>8282</v>
      </c>
      <c r="Q3636" t="s">
        <v>8283</v>
      </c>
      <c r="R3636" s="9">
        <f t="shared" si="173"/>
        <v>42628.288668981477</v>
      </c>
      <c r="S3636" s="9">
        <f t="shared" si="174"/>
        <v>42657.666666666672</v>
      </c>
      <c r="T3636">
        <f t="shared" si="175"/>
        <v>2016</v>
      </c>
    </row>
    <row r="3637" spans="1:20" ht="29" x14ac:dyDescent="0.35">
      <c r="A3637">
        <v>2127</v>
      </c>
      <c r="B3637" s="3" t="s">
        <v>2128</v>
      </c>
      <c r="C3637" s="3" t="s">
        <v>6237</v>
      </c>
      <c r="D3637" s="6">
        <v>28000</v>
      </c>
      <c r="E3637" s="8">
        <v>8076</v>
      </c>
      <c r="F3637" t="s">
        <v>8220</v>
      </c>
      <c r="G3637" t="s">
        <v>8224</v>
      </c>
      <c r="H3637" t="s">
        <v>8246</v>
      </c>
      <c r="I3637" s="11">
        <v>1426158463</v>
      </c>
      <c r="J3637">
        <v>1423570063</v>
      </c>
      <c r="K3637" t="b">
        <v>0</v>
      </c>
      <c r="L3637">
        <v>236</v>
      </c>
      <c r="M3637" t="b">
        <v>0</v>
      </c>
      <c r="N3637">
        <f>ROUND(E3637/D3637*100,0)</f>
        <v>29</v>
      </c>
      <c r="O3637">
        <f>IFERROR(ROUND(E3637/L3637,2),0)</f>
        <v>34.22</v>
      </c>
      <c r="P3637" s="12" t="s">
        <v>8285</v>
      </c>
      <c r="Q3637" t="s">
        <v>8300</v>
      </c>
      <c r="R3637" s="9">
        <f t="shared" si="173"/>
        <v>42045.50535879629</v>
      </c>
      <c r="S3637" s="9">
        <f t="shared" si="174"/>
        <v>42075.463692129633</v>
      </c>
      <c r="T3637">
        <f t="shared" si="175"/>
        <v>2015</v>
      </c>
    </row>
    <row r="3638" spans="1:20" ht="43.5" x14ac:dyDescent="0.35">
      <c r="A3638">
        <v>2401</v>
      </c>
      <c r="B3638" s="3" t="s">
        <v>2402</v>
      </c>
      <c r="C3638" s="3" t="s">
        <v>6511</v>
      </c>
      <c r="D3638" s="6">
        <v>28000</v>
      </c>
      <c r="E3638" s="8">
        <v>201</v>
      </c>
      <c r="F3638" t="s">
        <v>8220</v>
      </c>
      <c r="G3638" t="s">
        <v>8223</v>
      </c>
      <c r="H3638" t="s">
        <v>8245</v>
      </c>
      <c r="I3638" s="11">
        <v>1457207096</v>
      </c>
      <c r="J3638">
        <v>1452023096</v>
      </c>
      <c r="K3638" t="b">
        <v>0</v>
      </c>
      <c r="L3638">
        <v>9</v>
      </c>
      <c r="M3638" t="b">
        <v>0</v>
      </c>
      <c r="N3638">
        <f>ROUND(E3638/D3638*100,0)</f>
        <v>1</v>
      </c>
      <c r="O3638">
        <f>IFERROR(ROUND(E3638/L3638,2),0)</f>
        <v>22.33</v>
      </c>
      <c r="P3638" s="12" t="s">
        <v>8288</v>
      </c>
      <c r="Q3638" t="s">
        <v>8310</v>
      </c>
      <c r="R3638" s="9">
        <f t="shared" si="173"/>
        <v>42374.822870370372</v>
      </c>
      <c r="S3638" s="9">
        <f t="shared" si="174"/>
        <v>42434.822870370372</v>
      </c>
      <c r="T3638">
        <f t="shared" si="175"/>
        <v>2016</v>
      </c>
    </row>
    <row r="3639" spans="1:20" ht="43.5" x14ac:dyDescent="0.35">
      <c r="A3639">
        <v>3957</v>
      </c>
      <c r="B3639" s="3" t="s">
        <v>3954</v>
      </c>
      <c r="C3639" s="3" t="s">
        <v>8064</v>
      </c>
      <c r="D3639" s="6">
        <v>28000</v>
      </c>
      <c r="E3639" s="8">
        <v>7</v>
      </c>
      <c r="F3639" t="s">
        <v>8220</v>
      </c>
      <c r="G3639" t="s">
        <v>8223</v>
      </c>
      <c r="H3639" t="s">
        <v>8245</v>
      </c>
      <c r="I3639" s="11">
        <v>1468020354</v>
      </c>
      <c r="J3639">
        <v>1464045954</v>
      </c>
      <c r="K3639" t="b">
        <v>0</v>
      </c>
      <c r="L3639">
        <v>1</v>
      </c>
      <c r="M3639" t="b">
        <v>0</v>
      </c>
      <c r="N3639">
        <f>ROUND(E3639/D3639*100,0)</f>
        <v>0</v>
      </c>
      <c r="O3639">
        <f>IFERROR(ROUND(E3639/L3639,2),0)</f>
        <v>7</v>
      </c>
      <c r="P3639" s="12" t="s">
        <v>8266</v>
      </c>
      <c r="Q3639" t="s">
        <v>8268</v>
      </c>
      <c r="R3639" s="9">
        <f t="shared" si="173"/>
        <v>42513.976319444439</v>
      </c>
      <c r="S3639" s="9">
        <f t="shared" si="174"/>
        <v>42559.976319444439</v>
      </c>
      <c r="T3639">
        <f t="shared" si="175"/>
        <v>2016</v>
      </c>
    </row>
    <row r="3640" spans="1:20" ht="43.5" x14ac:dyDescent="0.35">
      <c r="A3640">
        <v>227</v>
      </c>
      <c r="B3640" s="3" t="s">
        <v>229</v>
      </c>
      <c r="C3640" s="3" t="s">
        <v>4337</v>
      </c>
      <c r="D3640" s="6">
        <v>28000</v>
      </c>
      <c r="E3640" s="8">
        <v>0</v>
      </c>
      <c r="F3640" t="s">
        <v>8220</v>
      </c>
      <c r="G3640" t="s">
        <v>8223</v>
      </c>
      <c r="H3640" t="s">
        <v>8245</v>
      </c>
      <c r="I3640" s="11">
        <v>1436477241</v>
      </c>
      <c r="J3640">
        <v>1433885241</v>
      </c>
      <c r="K3640" t="b">
        <v>0</v>
      </c>
      <c r="L3640">
        <v>0</v>
      </c>
      <c r="M3640" t="b">
        <v>0</v>
      </c>
      <c r="N3640">
        <f>ROUND(E3640/D3640*100,0)</f>
        <v>0</v>
      </c>
      <c r="O3640">
        <f>IFERROR(ROUND(E3640/L3640,2),0)</f>
        <v>0</v>
      </c>
      <c r="P3640" s="12" t="s">
        <v>8290</v>
      </c>
      <c r="Q3640" t="s">
        <v>8292</v>
      </c>
      <c r="R3640" s="9">
        <f t="shared" si="173"/>
        <v>42164.893993055557</v>
      </c>
      <c r="S3640" s="9">
        <f t="shared" si="174"/>
        <v>42194.893993055557</v>
      </c>
      <c r="T3640">
        <f t="shared" si="175"/>
        <v>2015</v>
      </c>
    </row>
    <row r="3641" spans="1:20" ht="43.5" x14ac:dyDescent="0.35">
      <c r="A3641">
        <v>678</v>
      </c>
      <c r="B3641" s="3" t="s">
        <v>679</v>
      </c>
      <c r="C3641" s="3" t="s">
        <v>4788</v>
      </c>
      <c r="D3641" s="6">
        <v>29000</v>
      </c>
      <c r="E3641" s="8">
        <v>1108</v>
      </c>
      <c r="F3641" t="s">
        <v>8220</v>
      </c>
      <c r="G3641" t="s">
        <v>8223</v>
      </c>
      <c r="H3641" t="s">
        <v>8245</v>
      </c>
      <c r="I3641" s="11">
        <v>1463821338</v>
      </c>
      <c r="J3641">
        <v>1461229338</v>
      </c>
      <c r="K3641" t="b">
        <v>0</v>
      </c>
      <c r="L3641">
        <v>17</v>
      </c>
      <c r="M3641" t="b">
        <v>0</v>
      </c>
      <c r="N3641">
        <f>ROUND(E3641/D3641*100,0)</f>
        <v>4</v>
      </c>
      <c r="O3641">
        <f>IFERROR(ROUND(E3641/L3641,2),0)</f>
        <v>65.180000000000007</v>
      </c>
      <c r="P3641" s="12" t="s">
        <v>8277</v>
      </c>
      <c r="Q3641" t="s">
        <v>8279</v>
      </c>
      <c r="R3641" s="9">
        <f t="shared" si="173"/>
        <v>42481.376597222217</v>
      </c>
      <c r="S3641" s="9">
        <f t="shared" si="174"/>
        <v>42511.376597222217</v>
      </c>
      <c r="T3641">
        <f t="shared" si="175"/>
        <v>2016</v>
      </c>
    </row>
    <row r="3642" spans="1:20" ht="43.5" x14ac:dyDescent="0.35">
      <c r="A3642">
        <v>226</v>
      </c>
      <c r="B3642" s="3" t="s">
        <v>228</v>
      </c>
      <c r="C3642" s="3" t="s">
        <v>4336</v>
      </c>
      <c r="D3642" s="6">
        <v>29000</v>
      </c>
      <c r="E3642" s="8">
        <v>250</v>
      </c>
      <c r="F3642" t="s">
        <v>8220</v>
      </c>
      <c r="G3642" t="s">
        <v>8224</v>
      </c>
      <c r="H3642" t="s">
        <v>8246</v>
      </c>
      <c r="I3642" s="11">
        <v>1433064540</v>
      </c>
      <c r="J3642">
        <v>1428854344</v>
      </c>
      <c r="K3642" t="b">
        <v>0</v>
      </c>
      <c r="L3642">
        <v>2</v>
      </c>
      <c r="M3642" t="b">
        <v>0</v>
      </c>
      <c r="N3642">
        <f>ROUND(E3642/D3642*100,0)</f>
        <v>1</v>
      </c>
      <c r="O3642">
        <f>IFERROR(ROUND(E3642/L3642,2),0)</f>
        <v>125</v>
      </c>
      <c r="P3642" s="12" t="s">
        <v>8290</v>
      </c>
      <c r="Q3642" t="s">
        <v>8292</v>
      </c>
      <c r="R3642" s="9">
        <f t="shared" si="173"/>
        <v>42106.666018518517</v>
      </c>
      <c r="S3642" s="9">
        <f t="shared" si="174"/>
        <v>42155.395138888889</v>
      </c>
      <c r="T3642">
        <f t="shared" si="175"/>
        <v>2015</v>
      </c>
    </row>
    <row r="3643" spans="1:20" ht="29" x14ac:dyDescent="0.35">
      <c r="A3643">
        <v>969</v>
      </c>
      <c r="B3643" s="3" t="s">
        <v>970</v>
      </c>
      <c r="C3643" s="3" t="s">
        <v>5079</v>
      </c>
      <c r="D3643" s="6">
        <v>30000</v>
      </c>
      <c r="E3643" s="8">
        <v>14000</v>
      </c>
      <c r="F3643" t="s">
        <v>8220</v>
      </c>
      <c r="G3643" t="s">
        <v>8237</v>
      </c>
      <c r="H3643" t="s">
        <v>8255</v>
      </c>
      <c r="I3643" s="11">
        <v>1486624607</v>
      </c>
      <c r="J3643">
        <v>1483773407</v>
      </c>
      <c r="K3643" t="b">
        <v>0</v>
      </c>
      <c r="L3643">
        <v>11</v>
      </c>
      <c r="M3643" t="b">
        <v>0</v>
      </c>
      <c r="N3643">
        <f>ROUND(E3643/D3643*100,0)</f>
        <v>47</v>
      </c>
      <c r="O3643">
        <f>IFERROR(ROUND(E3643/L3643,2),0)</f>
        <v>1272.73</v>
      </c>
      <c r="P3643" s="12" t="s">
        <v>8277</v>
      </c>
      <c r="Q3643" t="s">
        <v>8279</v>
      </c>
      <c r="R3643" s="9">
        <f t="shared" si="173"/>
        <v>42742.30332175926</v>
      </c>
      <c r="S3643" s="9">
        <f t="shared" si="174"/>
        <v>42775.30332175926</v>
      </c>
      <c r="T3643">
        <f t="shared" si="175"/>
        <v>2017</v>
      </c>
    </row>
    <row r="3644" spans="1:20" ht="43.5" x14ac:dyDescent="0.35">
      <c r="A3644">
        <v>1780</v>
      </c>
      <c r="B3644" s="3" t="s">
        <v>1781</v>
      </c>
      <c r="C3644" s="3" t="s">
        <v>5890</v>
      </c>
      <c r="D3644" s="6">
        <v>30000</v>
      </c>
      <c r="E3644" s="8">
        <v>11923</v>
      </c>
      <c r="F3644" t="s">
        <v>8220</v>
      </c>
      <c r="G3644" t="s">
        <v>8223</v>
      </c>
      <c r="H3644" t="s">
        <v>8245</v>
      </c>
      <c r="I3644" s="11">
        <v>1467469510</v>
      </c>
      <c r="J3644">
        <v>1462285510</v>
      </c>
      <c r="K3644" t="b">
        <v>1</v>
      </c>
      <c r="L3644">
        <v>152</v>
      </c>
      <c r="M3644" t="b">
        <v>0</v>
      </c>
      <c r="N3644">
        <f>ROUND(E3644/D3644*100,0)</f>
        <v>40</v>
      </c>
      <c r="O3644">
        <f>IFERROR(ROUND(E3644/L3644,2),0)</f>
        <v>78.44</v>
      </c>
      <c r="P3644" s="12" t="s">
        <v>8282</v>
      </c>
      <c r="Q3644" t="s">
        <v>8283</v>
      </c>
      <c r="R3644" s="9">
        <f t="shared" si="173"/>
        <v>42493.600810185191</v>
      </c>
      <c r="S3644" s="9">
        <f t="shared" si="174"/>
        <v>42553.600810185191</v>
      </c>
      <c r="T3644">
        <f t="shared" si="175"/>
        <v>2016</v>
      </c>
    </row>
    <row r="3645" spans="1:20" ht="58" x14ac:dyDescent="0.35">
      <c r="A3645">
        <v>671</v>
      </c>
      <c r="B3645" s="3" t="s">
        <v>672</v>
      </c>
      <c r="C3645" s="3" t="s">
        <v>4781</v>
      </c>
      <c r="D3645" s="6">
        <v>30000</v>
      </c>
      <c r="E3645" s="8">
        <v>11828</v>
      </c>
      <c r="F3645" t="s">
        <v>8220</v>
      </c>
      <c r="G3645" t="s">
        <v>8223</v>
      </c>
      <c r="H3645" t="s">
        <v>8245</v>
      </c>
      <c r="I3645" s="11">
        <v>1421208000</v>
      </c>
      <c r="J3645">
        <v>1418315852</v>
      </c>
      <c r="K3645" t="b">
        <v>0</v>
      </c>
      <c r="L3645">
        <v>15</v>
      </c>
      <c r="M3645" t="b">
        <v>0</v>
      </c>
      <c r="N3645">
        <f>ROUND(E3645/D3645*100,0)</f>
        <v>39</v>
      </c>
      <c r="O3645">
        <f>IFERROR(ROUND(E3645/L3645,2),0)</f>
        <v>788.53</v>
      </c>
      <c r="P3645" s="12" t="s">
        <v>8277</v>
      </c>
      <c r="Q3645" t="s">
        <v>8279</v>
      </c>
      <c r="R3645" s="9">
        <f t="shared" si="173"/>
        <v>41984.692731481482</v>
      </c>
      <c r="S3645" s="9">
        <f t="shared" si="174"/>
        <v>42018.166666666672</v>
      </c>
      <c r="T3645">
        <f t="shared" si="175"/>
        <v>2014</v>
      </c>
    </row>
    <row r="3646" spans="1:20" ht="72.5" x14ac:dyDescent="0.35">
      <c r="A3646">
        <v>587</v>
      </c>
      <c r="B3646" s="3" t="s">
        <v>588</v>
      </c>
      <c r="C3646" s="3" t="s">
        <v>4697</v>
      </c>
      <c r="D3646" s="6">
        <v>30000</v>
      </c>
      <c r="E3646" s="8">
        <v>2725</v>
      </c>
      <c r="F3646" t="s">
        <v>8220</v>
      </c>
      <c r="G3646" t="s">
        <v>8228</v>
      </c>
      <c r="H3646" t="s">
        <v>8250</v>
      </c>
      <c r="I3646" s="11">
        <v>1429207833</v>
      </c>
      <c r="J3646">
        <v>1426615833</v>
      </c>
      <c r="K3646" t="b">
        <v>0</v>
      </c>
      <c r="L3646">
        <v>7</v>
      </c>
      <c r="M3646" t="b">
        <v>0</v>
      </c>
      <c r="N3646">
        <f>ROUND(E3646/D3646*100,0)</f>
        <v>9</v>
      </c>
      <c r="O3646">
        <f>IFERROR(ROUND(E3646/L3646,2),0)</f>
        <v>389.29</v>
      </c>
      <c r="P3646" s="12" t="s">
        <v>8277</v>
      </c>
      <c r="Q3646" t="s">
        <v>8307</v>
      </c>
      <c r="R3646" s="9">
        <f t="shared" si="173"/>
        <v>42080.757326388892</v>
      </c>
      <c r="S3646" s="9">
        <f t="shared" si="174"/>
        <v>42110.757326388892</v>
      </c>
      <c r="T3646">
        <f t="shared" si="175"/>
        <v>2015</v>
      </c>
    </row>
    <row r="3647" spans="1:20" ht="58" x14ac:dyDescent="0.35">
      <c r="A3647">
        <v>3849</v>
      </c>
      <c r="B3647" s="3" t="s">
        <v>3846</v>
      </c>
      <c r="C3647" s="3" t="s">
        <v>7958</v>
      </c>
      <c r="D3647" s="6">
        <v>30000</v>
      </c>
      <c r="E3647" s="8">
        <v>2113</v>
      </c>
      <c r="F3647" t="s">
        <v>8220</v>
      </c>
      <c r="G3647" t="s">
        <v>8235</v>
      </c>
      <c r="H3647" t="s">
        <v>8248</v>
      </c>
      <c r="I3647" s="11">
        <v>1434047084</v>
      </c>
      <c r="J3647">
        <v>1431455084</v>
      </c>
      <c r="K3647" t="b">
        <v>1</v>
      </c>
      <c r="L3647">
        <v>28</v>
      </c>
      <c r="M3647" t="b">
        <v>0</v>
      </c>
      <c r="N3647">
        <f>ROUND(E3647/D3647*100,0)</f>
        <v>7</v>
      </c>
      <c r="O3647">
        <f>IFERROR(ROUND(E3647/L3647,2),0)</f>
        <v>75.459999999999994</v>
      </c>
      <c r="P3647" s="12" t="s">
        <v>8266</v>
      </c>
      <c r="Q3647" t="s">
        <v>8268</v>
      </c>
      <c r="R3647" s="9">
        <f t="shared" si="173"/>
        <v>42136.767175925925</v>
      </c>
      <c r="S3647" s="9">
        <f t="shared" si="174"/>
        <v>42166.767175925925</v>
      </c>
      <c r="T3647">
        <f t="shared" si="175"/>
        <v>2015</v>
      </c>
    </row>
    <row r="3648" spans="1:20" ht="43.5" x14ac:dyDescent="0.35">
      <c r="A3648">
        <v>913</v>
      </c>
      <c r="B3648" s="3" t="s">
        <v>914</v>
      </c>
      <c r="C3648" s="3" t="s">
        <v>5023</v>
      </c>
      <c r="D3648" s="6">
        <v>30000</v>
      </c>
      <c r="E3648" s="8">
        <v>1982</v>
      </c>
      <c r="F3648" t="s">
        <v>8220</v>
      </c>
      <c r="G3648" t="s">
        <v>8223</v>
      </c>
      <c r="H3648" t="s">
        <v>8245</v>
      </c>
      <c r="I3648" s="11">
        <v>1336188019</v>
      </c>
      <c r="J3648">
        <v>1333596019</v>
      </c>
      <c r="K3648" t="b">
        <v>0</v>
      </c>
      <c r="L3648">
        <v>24</v>
      </c>
      <c r="M3648" t="b">
        <v>0</v>
      </c>
      <c r="N3648">
        <f>ROUND(E3648/D3648*100,0)</f>
        <v>7</v>
      </c>
      <c r="O3648">
        <f>IFERROR(ROUND(E3648/L3648,2),0)</f>
        <v>82.58</v>
      </c>
      <c r="P3648" s="12" t="s">
        <v>8293</v>
      </c>
      <c r="Q3648" t="s">
        <v>8315</v>
      </c>
      <c r="R3648" s="9">
        <f t="shared" si="173"/>
        <v>41004.139108796298</v>
      </c>
      <c r="S3648" s="9">
        <f t="shared" si="174"/>
        <v>41034.139108796298</v>
      </c>
      <c r="T3648">
        <f t="shared" si="175"/>
        <v>2012</v>
      </c>
    </row>
    <row r="3649" spans="1:20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1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>ROUND(E3649/D3649*100,0)</f>
        <v>0</v>
      </c>
      <c r="O3649">
        <f>IFERROR(ROUND(E3649/L3649,2),0)</f>
        <v>1</v>
      </c>
      <c r="P3649" s="12" t="s">
        <v>8277</v>
      </c>
      <c r="Q3649" t="s">
        <v>8307</v>
      </c>
      <c r="R3649" s="9">
        <f t="shared" si="173"/>
        <v>41908.650347222225</v>
      </c>
      <c r="S3649" s="9">
        <f t="shared" si="174"/>
        <v>41968.692013888889</v>
      </c>
      <c r="T3649">
        <f t="shared" si="175"/>
        <v>2014</v>
      </c>
    </row>
    <row r="3650" spans="1:20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1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>ROUND(E3650/D3650*100,0)</f>
        <v>0</v>
      </c>
      <c r="O3650">
        <f>IFERROR(ROUND(E3650/L3650,2),0)</f>
        <v>1</v>
      </c>
      <c r="P3650" s="12" t="s">
        <v>8277</v>
      </c>
      <c r="Q3650" t="s">
        <v>8307</v>
      </c>
      <c r="R3650" s="9">
        <f t="shared" si="173"/>
        <v>42031.928576388891</v>
      </c>
      <c r="S3650" s="9">
        <f t="shared" si="174"/>
        <v>42061.928576388891</v>
      </c>
      <c r="T3650">
        <f t="shared" si="175"/>
        <v>2015</v>
      </c>
    </row>
    <row r="3651" spans="1:20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>ROUND(E3651/D3651*100,0)</f>
        <v>0</v>
      </c>
      <c r="O3651">
        <f>IFERROR(ROUND(E3651/L3651,2),0)</f>
        <v>1</v>
      </c>
      <c r="P3651" s="12" t="s">
        <v>8277</v>
      </c>
      <c r="Q3651" t="s">
        <v>8307</v>
      </c>
      <c r="R3651" s="9">
        <f t="shared" ref="R3651:R3714" si="176">(((J3651/60)/60)/24)+DATE(1970,1,1)</f>
        <v>41865.583275462966</v>
      </c>
      <c r="S3651" s="9">
        <f t="shared" ref="S3651:S3714" si="177">(((I3651/60)/60)/24)+DATE(1970,1,1)</f>
        <v>41925.583275462966</v>
      </c>
      <c r="T3651">
        <f t="shared" si="175"/>
        <v>2014</v>
      </c>
    </row>
    <row r="3652" spans="1:20" ht="43.5" x14ac:dyDescent="0.35">
      <c r="A3652">
        <v>985</v>
      </c>
      <c r="B3652" s="3" t="s">
        <v>986</v>
      </c>
      <c r="C3652" s="3" t="s">
        <v>5095</v>
      </c>
      <c r="D3652" s="6">
        <v>30000</v>
      </c>
      <c r="E3652" s="8">
        <v>1888</v>
      </c>
      <c r="F3652" t="s">
        <v>8220</v>
      </c>
      <c r="G3652" t="s">
        <v>8235</v>
      </c>
      <c r="H3652" t="s">
        <v>8248</v>
      </c>
      <c r="I3652" s="11">
        <v>1451602800</v>
      </c>
      <c r="J3652">
        <v>1449011610</v>
      </c>
      <c r="K3652" t="b">
        <v>0</v>
      </c>
      <c r="L3652">
        <v>23</v>
      </c>
      <c r="M3652" t="b">
        <v>0</v>
      </c>
      <c r="N3652">
        <f>ROUND(E3652/D3652*100,0)</f>
        <v>6</v>
      </c>
      <c r="O3652">
        <f>IFERROR(ROUND(E3652/L3652,2),0)</f>
        <v>82.09</v>
      </c>
      <c r="P3652" s="12" t="s">
        <v>8277</v>
      </c>
      <c r="Q3652" t="s">
        <v>8279</v>
      </c>
      <c r="R3652" s="9">
        <f t="shared" si="176"/>
        <v>42339.967708333337</v>
      </c>
      <c r="S3652" s="9">
        <f t="shared" si="177"/>
        <v>42369.958333333328</v>
      </c>
      <c r="T3652">
        <f t="shared" si="175"/>
        <v>2015</v>
      </c>
    </row>
    <row r="3653" spans="1:20" ht="43.5" x14ac:dyDescent="0.35">
      <c r="A3653">
        <v>1773</v>
      </c>
      <c r="B3653" s="3" t="s">
        <v>1774</v>
      </c>
      <c r="C3653" s="3" t="s">
        <v>5883</v>
      </c>
      <c r="D3653" s="6">
        <v>30000</v>
      </c>
      <c r="E3653" s="8">
        <v>1877</v>
      </c>
      <c r="F3653" t="s">
        <v>8220</v>
      </c>
      <c r="G3653" t="s">
        <v>8223</v>
      </c>
      <c r="H3653" t="s">
        <v>8245</v>
      </c>
      <c r="I3653" s="11">
        <v>1421691298</v>
      </c>
      <c r="J3653">
        <v>1417803298</v>
      </c>
      <c r="K3653" t="b">
        <v>1</v>
      </c>
      <c r="L3653">
        <v>19</v>
      </c>
      <c r="M3653" t="b">
        <v>0</v>
      </c>
      <c r="N3653">
        <f>ROUND(E3653/D3653*100,0)</f>
        <v>6</v>
      </c>
      <c r="O3653">
        <f>IFERROR(ROUND(E3653/L3653,2),0)</f>
        <v>98.79</v>
      </c>
      <c r="P3653" s="12" t="s">
        <v>8282</v>
      </c>
      <c r="Q3653" t="s">
        <v>8283</v>
      </c>
      <c r="R3653" s="9">
        <f t="shared" si="176"/>
        <v>41978.760393518518</v>
      </c>
      <c r="S3653" s="9">
        <f t="shared" si="177"/>
        <v>42023.760393518518</v>
      </c>
      <c r="T3653">
        <f t="shared" si="175"/>
        <v>2014</v>
      </c>
    </row>
    <row r="3654" spans="1:20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1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>ROUND(E3654/D3654*100,0)</f>
        <v>0</v>
      </c>
      <c r="O3654">
        <f>IFERROR(ROUND(E3654/L3654,2),0)</f>
        <v>1</v>
      </c>
      <c r="P3654" s="12" t="s">
        <v>8311</v>
      </c>
      <c r="Q3654" t="s">
        <v>8312</v>
      </c>
      <c r="R3654" s="9">
        <f t="shared" si="176"/>
        <v>41918.818460648145</v>
      </c>
      <c r="S3654" s="9">
        <f t="shared" si="177"/>
        <v>41948.860127314816</v>
      </c>
      <c r="T3654">
        <f t="shared" si="175"/>
        <v>2014</v>
      </c>
    </row>
    <row r="3655" spans="1:20" ht="43.5" x14ac:dyDescent="0.35">
      <c r="A3655">
        <v>481</v>
      </c>
      <c r="B3655" s="3" t="s">
        <v>482</v>
      </c>
      <c r="C3655" s="3" t="s">
        <v>4591</v>
      </c>
      <c r="D3655" s="6">
        <v>30000</v>
      </c>
      <c r="E3655" s="8">
        <v>1830</v>
      </c>
      <c r="F3655" t="s">
        <v>8220</v>
      </c>
      <c r="G3655" t="s">
        <v>8223</v>
      </c>
      <c r="H3655" t="s">
        <v>8245</v>
      </c>
      <c r="I3655" s="11">
        <v>1349885289</v>
      </c>
      <c r="J3655">
        <v>1347293289</v>
      </c>
      <c r="K3655" t="b">
        <v>0</v>
      </c>
      <c r="L3655">
        <v>21</v>
      </c>
      <c r="M3655" t="b">
        <v>0</v>
      </c>
      <c r="N3655">
        <f>ROUND(E3655/D3655*100,0)</f>
        <v>6</v>
      </c>
      <c r="O3655">
        <f>IFERROR(ROUND(E3655/L3655,2),0)</f>
        <v>87.14</v>
      </c>
      <c r="P3655" s="12" t="s">
        <v>8290</v>
      </c>
      <c r="Q3655" t="s">
        <v>8304</v>
      </c>
      <c r="R3655" s="9">
        <f t="shared" si="176"/>
        <v>41162.672326388885</v>
      </c>
      <c r="S3655" s="9">
        <f t="shared" si="177"/>
        <v>41192.672326388885</v>
      </c>
      <c r="T3655">
        <f t="shared" si="175"/>
        <v>2012</v>
      </c>
    </row>
    <row r="3656" spans="1:20" ht="58" x14ac:dyDescent="0.35">
      <c r="A3656">
        <v>2139</v>
      </c>
      <c r="B3656" s="3" t="s">
        <v>2140</v>
      </c>
      <c r="C3656" s="3" t="s">
        <v>6249</v>
      </c>
      <c r="D3656" s="6">
        <v>30000</v>
      </c>
      <c r="E3656" s="8">
        <v>1626</v>
      </c>
      <c r="F3656" t="s">
        <v>8220</v>
      </c>
      <c r="G3656" t="s">
        <v>8223</v>
      </c>
      <c r="H3656" t="s">
        <v>8245</v>
      </c>
      <c r="I3656" s="11">
        <v>1478196008</v>
      </c>
      <c r="J3656">
        <v>1475604008</v>
      </c>
      <c r="K3656" t="b">
        <v>0</v>
      </c>
      <c r="L3656">
        <v>56</v>
      </c>
      <c r="M3656" t="b">
        <v>0</v>
      </c>
      <c r="N3656">
        <f>ROUND(E3656/D3656*100,0)</f>
        <v>5</v>
      </c>
      <c r="O3656">
        <f>IFERROR(ROUND(E3656/L3656,2),0)</f>
        <v>29.04</v>
      </c>
      <c r="P3656" s="12" t="s">
        <v>8285</v>
      </c>
      <c r="Q3656" t="s">
        <v>8300</v>
      </c>
      <c r="R3656" s="9">
        <f t="shared" si="176"/>
        <v>42647.750092592592</v>
      </c>
      <c r="S3656" s="9">
        <f t="shared" si="177"/>
        <v>42677.750092592592</v>
      </c>
      <c r="T3656">
        <f t="shared" si="175"/>
        <v>2016</v>
      </c>
    </row>
    <row r="3657" spans="1:20" ht="43.5" x14ac:dyDescent="0.35">
      <c r="A3657">
        <v>3981</v>
      </c>
      <c r="B3657" s="3" t="s">
        <v>3358</v>
      </c>
      <c r="C3657" s="3" t="s">
        <v>7469</v>
      </c>
      <c r="D3657" s="6">
        <v>30000</v>
      </c>
      <c r="E3657" s="8">
        <v>1225</v>
      </c>
      <c r="F3657" t="s">
        <v>8220</v>
      </c>
      <c r="G3657" t="s">
        <v>8223</v>
      </c>
      <c r="H3657" t="s">
        <v>8245</v>
      </c>
      <c r="I3657" s="11">
        <v>1468729149</v>
      </c>
      <c r="J3657">
        <v>1463545149</v>
      </c>
      <c r="K3657" t="b">
        <v>0</v>
      </c>
      <c r="L3657">
        <v>7</v>
      </c>
      <c r="M3657" t="b">
        <v>0</v>
      </c>
      <c r="N3657">
        <f>ROUND(E3657/D3657*100,0)</f>
        <v>4</v>
      </c>
      <c r="O3657">
        <f>IFERROR(ROUND(E3657/L3657,2),0)</f>
        <v>175</v>
      </c>
      <c r="P3657" s="12" t="s">
        <v>8266</v>
      </c>
      <c r="Q3657" t="s">
        <v>8268</v>
      </c>
      <c r="R3657" s="9">
        <f t="shared" si="176"/>
        <v>42508.179965277777</v>
      </c>
      <c r="S3657" s="9">
        <f t="shared" si="177"/>
        <v>42568.179965277777</v>
      </c>
      <c r="T3657">
        <f t="shared" si="175"/>
        <v>2016</v>
      </c>
    </row>
    <row r="3658" spans="1:20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1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>ROUND(E3658/D3658*100,0)</f>
        <v>0</v>
      </c>
      <c r="O3658">
        <f>IFERROR(ROUND(E3658/L3658,2),0)</f>
        <v>1</v>
      </c>
      <c r="P3658" s="12" t="s">
        <v>8277</v>
      </c>
      <c r="Q3658" t="s">
        <v>8279</v>
      </c>
      <c r="R3658" s="9">
        <f t="shared" si="176"/>
        <v>42393.961909722217</v>
      </c>
      <c r="S3658" s="9">
        <f t="shared" si="177"/>
        <v>42428.961909722217</v>
      </c>
      <c r="T3658">
        <f t="shared" si="175"/>
        <v>2016</v>
      </c>
    </row>
    <row r="3659" spans="1:20" ht="43.5" x14ac:dyDescent="0.35">
      <c r="A3659">
        <v>1160</v>
      </c>
      <c r="B3659" s="3" t="s">
        <v>1161</v>
      </c>
      <c r="C3659" s="3" t="s">
        <v>5270</v>
      </c>
      <c r="D3659" s="6">
        <v>30000</v>
      </c>
      <c r="E3659" s="8">
        <v>1155</v>
      </c>
      <c r="F3659" t="s">
        <v>8220</v>
      </c>
      <c r="G3659" t="s">
        <v>8223</v>
      </c>
      <c r="H3659" t="s">
        <v>8245</v>
      </c>
      <c r="I3659" s="11">
        <v>1427510586</v>
      </c>
      <c r="J3659">
        <v>1424922186</v>
      </c>
      <c r="K3659" t="b">
        <v>0</v>
      </c>
      <c r="L3659">
        <v>19</v>
      </c>
      <c r="M3659" t="b">
        <v>0</v>
      </c>
      <c r="N3659">
        <f>ROUND(E3659/D3659*100,0)</f>
        <v>4</v>
      </c>
      <c r="O3659">
        <f>IFERROR(ROUND(E3659/L3659,2),0)</f>
        <v>60.79</v>
      </c>
      <c r="P3659" s="12" t="s">
        <v>8288</v>
      </c>
      <c r="Q3659" t="s">
        <v>8310</v>
      </c>
      <c r="R3659" s="9">
        <f t="shared" si="176"/>
        <v>42061.154930555553</v>
      </c>
      <c r="S3659" s="9">
        <f t="shared" si="177"/>
        <v>42091.113263888896</v>
      </c>
      <c r="T3659">
        <f t="shared" si="175"/>
        <v>2015</v>
      </c>
    </row>
    <row r="3660" spans="1:20" ht="43.5" x14ac:dyDescent="0.35">
      <c r="A3660">
        <v>1085</v>
      </c>
      <c r="B3660" s="3" t="s">
        <v>1086</v>
      </c>
      <c r="C3660" s="3" t="s">
        <v>5195</v>
      </c>
      <c r="D3660" s="6">
        <v>30000</v>
      </c>
      <c r="E3660" s="8">
        <v>1026</v>
      </c>
      <c r="F3660" t="s">
        <v>8220</v>
      </c>
      <c r="G3660" t="s">
        <v>8228</v>
      </c>
      <c r="H3660" t="s">
        <v>8250</v>
      </c>
      <c r="I3660" s="11">
        <v>1457967975</v>
      </c>
      <c r="J3660">
        <v>1455379575</v>
      </c>
      <c r="K3660" t="b">
        <v>0</v>
      </c>
      <c r="L3660">
        <v>9</v>
      </c>
      <c r="M3660" t="b">
        <v>0</v>
      </c>
      <c r="N3660">
        <f>ROUND(E3660/D3660*100,0)</f>
        <v>3</v>
      </c>
      <c r="O3660">
        <f>IFERROR(ROUND(E3660/L3660,2),0)</f>
        <v>114</v>
      </c>
      <c r="P3660" s="12" t="s">
        <v>8285</v>
      </c>
      <c r="Q3660" t="s">
        <v>8300</v>
      </c>
      <c r="R3660" s="9">
        <f t="shared" si="176"/>
        <v>42413.671006944445</v>
      </c>
      <c r="S3660" s="9">
        <f t="shared" si="177"/>
        <v>42443.629340277781</v>
      </c>
      <c r="T3660">
        <f t="shared" si="175"/>
        <v>2016</v>
      </c>
    </row>
    <row r="3661" spans="1:20" ht="43.5" x14ac:dyDescent="0.35">
      <c r="A3661">
        <v>473</v>
      </c>
      <c r="B3661" s="3" t="s">
        <v>474</v>
      </c>
      <c r="C3661" s="3" t="s">
        <v>4583</v>
      </c>
      <c r="D3661" s="6">
        <v>30000</v>
      </c>
      <c r="E3661" s="8">
        <v>861</v>
      </c>
      <c r="F3661" t="s">
        <v>8220</v>
      </c>
      <c r="G3661" t="s">
        <v>8223</v>
      </c>
      <c r="H3661" t="s">
        <v>8245</v>
      </c>
      <c r="I3661" s="11">
        <v>1410972319</v>
      </c>
      <c r="J3661">
        <v>1408380319</v>
      </c>
      <c r="K3661" t="b">
        <v>0</v>
      </c>
      <c r="L3661">
        <v>14</v>
      </c>
      <c r="M3661" t="b">
        <v>0</v>
      </c>
      <c r="N3661">
        <f>ROUND(E3661/D3661*100,0)</f>
        <v>3</v>
      </c>
      <c r="O3661">
        <f>IFERROR(ROUND(E3661/L3661,2),0)</f>
        <v>61.5</v>
      </c>
      <c r="P3661" s="12" t="s">
        <v>8290</v>
      </c>
      <c r="Q3661" t="s">
        <v>8304</v>
      </c>
      <c r="R3661" s="9">
        <f t="shared" si="176"/>
        <v>41869.698136574072</v>
      </c>
      <c r="S3661" s="9">
        <f t="shared" si="177"/>
        <v>41899.698136574072</v>
      </c>
      <c r="T3661">
        <f t="shared" si="175"/>
        <v>2014</v>
      </c>
    </row>
    <row r="3662" spans="1:20" ht="43.5" x14ac:dyDescent="0.35">
      <c r="A3662">
        <v>4095</v>
      </c>
      <c r="B3662" s="3" t="s">
        <v>4091</v>
      </c>
      <c r="C3662" s="3" t="s">
        <v>8198</v>
      </c>
      <c r="D3662" s="6">
        <v>30000</v>
      </c>
      <c r="E3662" s="8">
        <v>800</v>
      </c>
      <c r="F3662" t="s">
        <v>8220</v>
      </c>
      <c r="G3662" t="s">
        <v>8237</v>
      </c>
      <c r="H3662" t="s">
        <v>8255</v>
      </c>
      <c r="I3662" s="11">
        <v>1482108350</v>
      </c>
      <c r="J3662">
        <v>1479516350</v>
      </c>
      <c r="K3662" t="b">
        <v>0</v>
      </c>
      <c r="L3662">
        <v>1</v>
      </c>
      <c r="M3662" t="b">
        <v>0</v>
      </c>
      <c r="N3662">
        <f>ROUND(E3662/D3662*100,0)</f>
        <v>3</v>
      </c>
      <c r="O3662">
        <f>IFERROR(ROUND(E3662/L3662,2),0)</f>
        <v>800</v>
      </c>
      <c r="P3662" s="12" t="s">
        <v>8266</v>
      </c>
      <c r="Q3662" t="s">
        <v>8268</v>
      </c>
      <c r="R3662" s="9">
        <f t="shared" si="176"/>
        <v>42693.031828703708</v>
      </c>
      <c r="S3662" s="9">
        <f t="shared" si="177"/>
        <v>42723.031828703708</v>
      </c>
      <c r="T3662">
        <f t="shared" si="175"/>
        <v>2016</v>
      </c>
    </row>
    <row r="3663" spans="1:20" ht="58" x14ac:dyDescent="0.35">
      <c r="A3663">
        <v>3198</v>
      </c>
      <c r="B3663" s="3" t="s">
        <v>3198</v>
      </c>
      <c r="C3663" s="3" t="s">
        <v>7308</v>
      </c>
      <c r="D3663" s="6">
        <v>30000</v>
      </c>
      <c r="E3663" s="8">
        <v>110</v>
      </c>
      <c r="F3663" t="s">
        <v>8220</v>
      </c>
      <c r="G3663" t="s">
        <v>8231</v>
      </c>
      <c r="H3663" t="s">
        <v>8252</v>
      </c>
      <c r="I3663" s="11">
        <v>1424081477</v>
      </c>
      <c r="J3663">
        <v>1420798277</v>
      </c>
      <c r="K3663" t="b">
        <v>0</v>
      </c>
      <c r="L3663">
        <v>3</v>
      </c>
      <c r="M3663" t="b">
        <v>0</v>
      </c>
      <c r="N3663">
        <f>ROUND(E3663/D3663*100,0)</f>
        <v>0</v>
      </c>
      <c r="O3663">
        <f>IFERROR(ROUND(E3663/L3663,2),0)</f>
        <v>36.67</v>
      </c>
      <c r="P3663" s="12" t="s">
        <v>8266</v>
      </c>
      <c r="Q3663" t="s">
        <v>8269</v>
      </c>
      <c r="R3663" s="9">
        <f t="shared" si="176"/>
        <v>42013.424502314811</v>
      </c>
      <c r="S3663" s="9">
        <f t="shared" si="177"/>
        <v>42051.424502314811</v>
      </c>
      <c r="T3663">
        <f t="shared" si="175"/>
        <v>2015</v>
      </c>
    </row>
    <row r="3664" spans="1:20" ht="43.5" x14ac:dyDescent="0.35">
      <c r="A3664">
        <v>1423</v>
      </c>
      <c r="B3664" s="3" t="s">
        <v>1424</v>
      </c>
      <c r="C3664" s="3" t="s">
        <v>5533</v>
      </c>
      <c r="D3664" s="6">
        <v>30000</v>
      </c>
      <c r="E3664" s="8">
        <v>100</v>
      </c>
      <c r="F3664" t="s">
        <v>8220</v>
      </c>
      <c r="G3664" t="s">
        <v>8225</v>
      </c>
      <c r="H3664" t="s">
        <v>8247</v>
      </c>
      <c r="I3664" s="11">
        <v>1451637531</v>
      </c>
      <c r="J3664">
        <v>1449045531</v>
      </c>
      <c r="K3664" t="b">
        <v>0</v>
      </c>
      <c r="L3664">
        <v>1</v>
      </c>
      <c r="M3664" t="b">
        <v>0</v>
      </c>
      <c r="N3664">
        <f>ROUND(E3664/D3664*100,0)</f>
        <v>0</v>
      </c>
      <c r="O3664">
        <f>IFERROR(ROUND(E3664/L3664,2),0)</f>
        <v>100</v>
      </c>
      <c r="P3664" s="12" t="s">
        <v>8280</v>
      </c>
      <c r="Q3664" t="s">
        <v>8313</v>
      </c>
      <c r="R3664" s="9">
        <f t="shared" si="176"/>
        <v>42340.360312500001</v>
      </c>
      <c r="S3664" s="9">
        <f t="shared" si="177"/>
        <v>42370.360312500001</v>
      </c>
      <c r="T3664">
        <f t="shared" si="175"/>
        <v>2015</v>
      </c>
    </row>
    <row r="3665" spans="1:20" ht="58" x14ac:dyDescent="0.35">
      <c r="A3665">
        <v>902</v>
      </c>
      <c r="B3665" s="3" t="s">
        <v>903</v>
      </c>
      <c r="C3665" s="3" t="s">
        <v>5012</v>
      </c>
      <c r="D3665" s="6">
        <v>30000</v>
      </c>
      <c r="E3665" s="8">
        <v>90</v>
      </c>
      <c r="F3665" t="s">
        <v>8220</v>
      </c>
      <c r="G3665" t="s">
        <v>8223</v>
      </c>
      <c r="H3665" t="s">
        <v>8245</v>
      </c>
      <c r="I3665" s="11">
        <v>1409412600</v>
      </c>
      <c r="J3665">
        <v>1404947422</v>
      </c>
      <c r="K3665" t="b">
        <v>0</v>
      </c>
      <c r="L3665">
        <v>3</v>
      </c>
      <c r="M3665" t="b">
        <v>0</v>
      </c>
      <c r="N3665">
        <f>ROUND(E3665/D3665*100,0)</f>
        <v>0</v>
      </c>
      <c r="O3665">
        <f>IFERROR(ROUND(E3665/L3665,2),0)</f>
        <v>30</v>
      </c>
      <c r="P3665" s="12" t="s">
        <v>8293</v>
      </c>
      <c r="Q3665" t="s">
        <v>8315</v>
      </c>
      <c r="R3665" s="9">
        <f t="shared" si="176"/>
        <v>41829.965532407405</v>
      </c>
      <c r="S3665" s="9">
        <f t="shared" si="177"/>
        <v>41881.645833333336</v>
      </c>
      <c r="T3665">
        <f t="shared" si="175"/>
        <v>2014</v>
      </c>
    </row>
    <row r="3666" spans="1:20" ht="43.5" x14ac:dyDescent="0.35">
      <c r="A3666">
        <v>1907</v>
      </c>
      <c r="B3666" s="3" t="s">
        <v>1908</v>
      </c>
      <c r="C3666" s="3" t="s">
        <v>6017</v>
      </c>
      <c r="D3666" s="6">
        <v>30000</v>
      </c>
      <c r="E3666" s="8">
        <v>85</v>
      </c>
      <c r="F3666" t="s">
        <v>8220</v>
      </c>
      <c r="G3666" t="s">
        <v>8223</v>
      </c>
      <c r="H3666" t="s">
        <v>8245</v>
      </c>
      <c r="I3666" s="11">
        <v>1400853925</v>
      </c>
      <c r="J3666">
        <v>1399557925</v>
      </c>
      <c r="K3666" t="b">
        <v>0</v>
      </c>
      <c r="L3666">
        <v>4</v>
      </c>
      <c r="M3666" t="b">
        <v>0</v>
      </c>
      <c r="N3666">
        <f>ROUND(E3666/D3666*100,0)</f>
        <v>0</v>
      </c>
      <c r="O3666">
        <f>IFERROR(ROUND(E3666/L3666,2),0)</f>
        <v>21.25</v>
      </c>
      <c r="P3666" s="12" t="s">
        <v>8277</v>
      </c>
      <c r="Q3666" t="s">
        <v>8287</v>
      </c>
      <c r="R3666" s="9">
        <f t="shared" si="176"/>
        <v>41767.587094907409</v>
      </c>
      <c r="S3666" s="9">
        <f t="shared" si="177"/>
        <v>41782.587094907409</v>
      </c>
      <c r="T3666">
        <f t="shared" si="175"/>
        <v>2014</v>
      </c>
    </row>
    <row r="3667" spans="1:20" ht="43.5" x14ac:dyDescent="0.35">
      <c r="A3667">
        <v>2152</v>
      </c>
      <c r="B3667" s="3" t="s">
        <v>2153</v>
      </c>
      <c r="C3667" s="3" t="s">
        <v>6262</v>
      </c>
      <c r="D3667" s="6">
        <v>30000</v>
      </c>
      <c r="E3667" s="8">
        <v>50</v>
      </c>
      <c r="F3667" t="s">
        <v>8220</v>
      </c>
      <c r="G3667" t="s">
        <v>8223</v>
      </c>
      <c r="H3667" t="s">
        <v>8245</v>
      </c>
      <c r="I3667" s="11">
        <v>1394909909</v>
      </c>
      <c r="J3667">
        <v>1392321509</v>
      </c>
      <c r="K3667" t="b">
        <v>0</v>
      </c>
      <c r="L3667">
        <v>4</v>
      </c>
      <c r="M3667" t="b">
        <v>0</v>
      </c>
      <c r="N3667">
        <f>ROUND(E3667/D3667*100,0)</f>
        <v>0</v>
      </c>
      <c r="O3667">
        <f>IFERROR(ROUND(E3667/L3667,2),0)</f>
        <v>12.5</v>
      </c>
      <c r="P3667" s="12" t="s">
        <v>8285</v>
      </c>
      <c r="Q3667" t="s">
        <v>8300</v>
      </c>
      <c r="R3667" s="9">
        <f t="shared" si="176"/>
        <v>41683.832280092596</v>
      </c>
      <c r="S3667" s="9">
        <f t="shared" si="177"/>
        <v>41713.790613425925</v>
      </c>
      <c r="T3667">
        <f t="shared" si="175"/>
        <v>2014</v>
      </c>
    </row>
    <row r="3668" spans="1:20" ht="43.5" x14ac:dyDescent="0.35">
      <c r="A3668">
        <v>2585</v>
      </c>
      <c r="B3668" s="3" t="s">
        <v>2585</v>
      </c>
      <c r="C3668" s="3" t="s">
        <v>6695</v>
      </c>
      <c r="D3668" s="6">
        <v>30000</v>
      </c>
      <c r="E3668" s="8">
        <v>50</v>
      </c>
      <c r="F3668" t="s">
        <v>8220</v>
      </c>
      <c r="G3668" t="s">
        <v>8223</v>
      </c>
      <c r="H3668" t="s">
        <v>8245</v>
      </c>
      <c r="I3668" s="11">
        <v>1404601632</v>
      </c>
      <c r="J3668">
        <v>1402009632</v>
      </c>
      <c r="K3668" t="b">
        <v>0</v>
      </c>
      <c r="L3668">
        <v>1</v>
      </c>
      <c r="M3668" t="b">
        <v>0</v>
      </c>
      <c r="N3668">
        <f>ROUND(E3668/D3668*100,0)</f>
        <v>0</v>
      </c>
      <c r="O3668">
        <f>IFERROR(ROUND(E3668/L3668,2),0)</f>
        <v>50</v>
      </c>
      <c r="P3668" s="12" t="s">
        <v>8288</v>
      </c>
      <c r="Q3668" t="s">
        <v>8310</v>
      </c>
      <c r="R3668" s="9">
        <f t="shared" si="176"/>
        <v>41795.963333333333</v>
      </c>
      <c r="S3668" s="9">
        <f t="shared" si="177"/>
        <v>41825.963333333333</v>
      </c>
      <c r="T3668">
        <f t="shared" ref="T3668:T3731" si="178">YEAR(R3668)</f>
        <v>2014</v>
      </c>
    </row>
    <row r="3669" spans="1:20" ht="58" x14ac:dyDescent="0.35">
      <c r="A3669">
        <v>2592</v>
      </c>
      <c r="B3669" s="3" t="s">
        <v>2592</v>
      </c>
      <c r="C3669" s="3" t="s">
        <v>6702</v>
      </c>
      <c r="D3669" s="6">
        <v>30000</v>
      </c>
      <c r="E3669" s="8">
        <v>50</v>
      </c>
      <c r="F3669" t="s">
        <v>8220</v>
      </c>
      <c r="G3669" t="s">
        <v>8223</v>
      </c>
      <c r="H3669" t="s">
        <v>8245</v>
      </c>
      <c r="I3669" s="11">
        <v>1412536421</v>
      </c>
      <c r="J3669">
        <v>1409944421</v>
      </c>
      <c r="K3669" t="b">
        <v>0</v>
      </c>
      <c r="L3669">
        <v>1</v>
      </c>
      <c r="M3669" t="b">
        <v>0</v>
      </c>
      <c r="N3669">
        <f>ROUND(E3669/D3669*100,0)</f>
        <v>0</v>
      </c>
      <c r="O3669">
        <f>IFERROR(ROUND(E3669/L3669,2),0)</f>
        <v>50</v>
      </c>
      <c r="P3669" s="12" t="s">
        <v>8288</v>
      </c>
      <c r="Q3669" t="s">
        <v>8310</v>
      </c>
      <c r="R3669" s="9">
        <f t="shared" si="176"/>
        <v>41887.801168981481</v>
      </c>
      <c r="S3669" s="9">
        <f t="shared" si="177"/>
        <v>41917.801168981481</v>
      </c>
      <c r="T3669">
        <f t="shared" si="178"/>
        <v>2014</v>
      </c>
    </row>
    <row r="3670" spans="1:20" ht="58" x14ac:dyDescent="0.35">
      <c r="A3670">
        <v>1068</v>
      </c>
      <c r="B3670" s="3" t="s">
        <v>1069</v>
      </c>
      <c r="C3670" s="3" t="s">
        <v>5178</v>
      </c>
      <c r="D3670" s="6">
        <v>30000</v>
      </c>
      <c r="E3670" s="8">
        <v>45</v>
      </c>
      <c r="F3670" t="s">
        <v>8220</v>
      </c>
      <c r="G3670" t="s">
        <v>8223</v>
      </c>
      <c r="H3670" t="s">
        <v>8245</v>
      </c>
      <c r="I3670" s="11">
        <v>1460274864</v>
      </c>
      <c r="J3670">
        <v>1457686464</v>
      </c>
      <c r="K3670" t="b">
        <v>0</v>
      </c>
      <c r="L3670">
        <v>4</v>
      </c>
      <c r="M3670" t="b">
        <v>0</v>
      </c>
      <c r="N3670">
        <f>ROUND(E3670/D3670*100,0)</f>
        <v>0</v>
      </c>
      <c r="O3670">
        <f>IFERROR(ROUND(E3670/L3670,2),0)</f>
        <v>11.25</v>
      </c>
      <c r="P3670" s="12" t="s">
        <v>8285</v>
      </c>
      <c r="Q3670" t="s">
        <v>8300</v>
      </c>
      <c r="R3670" s="9">
        <f t="shared" si="176"/>
        <v>42440.371111111104</v>
      </c>
      <c r="S3670" s="9">
        <f t="shared" si="177"/>
        <v>42470.329444444447</v>
      </c>
      <c r="T3670">
        <f t="shared" si="178"/>
        <v>2016</v>
      </c>
    </row>
    <row r="3671" spans="1:20" ht="58" x14ac:dyDescent="0.35">
      <c r="A3671">
        <v>447</v>
      </c>
      <c r="B3671" s="3" t="s">
        <v>448</v>
      </c>
      <c r="C3671" s="3" t="s">
        <v>4557</v>
      </c>
      <c r="D3671" s="6">
        <v>30000</v>
      </c>
      <c r="E3671" s="8">
        <v>5</v>
      </c>
      <c r="F3671" t="s">
        <v>8220</v>
      </c>
      <c r="G3671" t="s">
        <v>8224</v>
      </c>
      <c r="H3671" t="s">
        <v>8246</v>
      </c>
      <c r="I3671" s="11">
        <v>1364041163</v>
      </c>
      <c r="J3671">
        <v>1361884763</v>
      </c>
      <c r="K3671" t="b">
        <v>0</v>
      </c>
      <c r="L3671">
        <v>1</v>
      </c>
      <c r="M3671" t="b">
        <v>0</v>
      </c>
      <c r="N3671">
        <f>ROUND(E3671/D3671*100,0)</f>
        <v>0</v>
      </c>
      <c r="O3671">
        <f>IFERROR(ROUND(E3671/L3671,2),0)</f>
        <v>5</v>
      </c>
      <c r="P3671" s="12" t="s">
        <v>8290</v>
      </c>
      <c r="Q3671" t="s">
        <v>8304</v>
      </c>
      <c r="R3671" s="9">
        <f t="shared" si="176"/>
        <v>41331.555127314816</v>
      </c>
      <c r="S3671" s="9">
        <f t="shared" si="177"/>
        <v>41356.513460648144</v>
      </c>
      <c r="T3671">
        <f t="shared" si="178"/>
        <v>2013</v>
      </c>
    </row>
    <row r="3672" spans="1:20" ht="43.5" x14ac:dyDescent="0.35">
      <c r="A3672">
        <v>4006</v>
      </c>
      <c r="B3672" s="3" t="s">
        <v>4002</v>
      </c>
      <c r="C3672" s="3" t="s">
        <v>8111</v>
      </c>
      <c r="D3672" s="6">
        <v>30000</v>
      </c>
      <c r="E3672" s="8">
        <v>2</v>
      </c>
      <c r="F3672" t="s">
        <v>8220</v>
      </c>
      <c r="G3672" t="s">
        <v>8223</v>
      </c>
      <c r="H3672" t="s">
        <v>8245</v>
      </c>
      <c r="I3672" s="11">
        <v>1455647587</v>
      </c>
      <c r="J3672">
        <v>1453487587</v>
      </c>
      <c r="K3672" t="b">
        <v>0</v>
      </c>
      <c r="L3672">
        <v>1</v>
      </c>
      <c r="M3672" t="b">
        <v>0</v>
      </c>
      <c r="N3672">
        <f>ROUND(E3672/D3672*100,0)</f>
        <v>0</v>
      </c>
      <c r="O3672">
        <f>IFERROR(ROUND(E3672/L3672,2),0)</f>
        <v>2</v>
      </c>
      <c r="P3672" s="12" t="s">
        <v>8266</v>
      </c>
      <c r="Q3672" t="s">
        <v>8268</v>
      </c>
      <c r="R3672" s="9">
        <f t="shared" si="176"/>
        <v>42391.772997685184</v>
      </c>
      <c r="S3672" s="9">
        <f t="shared" si="177"/>
        <v>42416.772997685184</v>
      </c>
      <c r="T3672">
        <f t="shared" si="178"/>
        <v>2016</v>
      </c>
    </row>
    <row r="3673" spans="1:20" ht="58" x14ac:dyDescent="0.35">
      <c r="A3673">
        <v>2694</v>
      </c>
      <c r="B3673" s="3" t="s">
        <v>2694</v>
      </c>
      <c r="C3673" s="3" t="s">
        <v>6804</v>
      </c>
      <c r="D3673" s="6">
        <v>30000</v>
      </c>
      <c r="E3673" s="8">
        <v>1</v>
      </c>
      <c r="F3673" t="s">
        <v>8220</v>
      </c>
      <c r="G3673" t="s">
        <v>8223</v>
      </c>
      <c r="H3673" t="s">
        <v>8245</v>
      </c>
      <c r="I3673" s="11">
        <v>1411701739</v>
      </c>
      <c r="J3673">
        <v>1409109739</v>
      </c>
      <c r="K3673" t="b">
        <v>0</v>
      </c>
      <c r="L3673">
        <v>1</v>
      </c>
      <c r="M3673" t="b">
        <v>0</v>
      </c>
      <c r="N3673">
        <f>ROUND(E3673/D3673*100,0)</f>
        <v>0</v>
      </c>
      <c r="O3673">
        <f>IFERROR(ROUND(E3673/L3673,2),0)</f>
        <v>1</v>
      </c>
      <c r="P3673" s="12" t="s">
        <v>8288</v>
      </c>
      <c r="Q3673" t="s">
        <v>8310</v>
      </c>
      <c r="R3673" s="9">
        <f t="shared" si="176"/>
        <v>41878.140497685185</v>
      </c>
      <c r="S3673" s="9">
        <f t="shared" si="177"/>
        <v>41908.140497685185</v>
      </c>
      <c r="T3673">
        <f t="shared" si="178"/>
        <v>2014</v>
      </c>
    </row>
    <row r="3674" spans="1:20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1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>ROUND(E3674/D3674*100,0)</f>
        <v>0</v>
      </c>
      <c r="O3674">
        <f>IFERROR(ROUND(E3674/L3674,2),0)</f>
        <v>1</v>
      </c>
      <c r="P3674" s="12" t="s">
        <v>8277</v>
      </c>
      <c r="Q3674" t="s">
        <v>8307</v>
      </c>
      <c r="R3674" s="9">
        <f t="shared" si="176"/>
        <v>42515.727650462963</v>
      </c>
      <c r="S3674" s="9">
        <f t="shared" si="177"/>
        <v>42545.727650462963</v>
      </c>
      <c r="T3674">
        <f t="shared" si="178"/>
        <v>2016</v>
      </c>
    </row>
    <row r="3675" spans="1:20" ht="43.5" x14ac:dyDescent="0.35">
      <c r="A3675">
        <v>2910</v>
      </c>
      <c r="B3675" s="3" t="s">
        <v>2910</v>
      </c>
      <c r="C3675" s="3" t="s">
        <v>7020</v>
      </c>
      <c r="D3675" s="6">
        <v>30000</v>
      </c>
      <c r="E3675" s="8">
        <v>1</v>
      </c>
      <c r="F3675" t="s">
        <v>8220</v>
      </c>
      <c r="G3675" t="s">
        <v>8224</v>
      </c>
      <c r="H3675" t="s">
        <v>8246</v>
      </c>
      <c r="I3675" s="11">
        <v>1434139887</v>
      </c>
      <c r="J3675">
        <v>1428955887</v>
      </c>
      <c r="K3675" t="b">
        <v>0</v>
      </c>
      <c r="L3675">
        <v>1</v>
      </c>
      <c r="M3675" t="b">
        <v>0</v>
      </c>
      <c r="N3675">
        <f>ROUND(E3675/D3675*100,0)</f>
        <v>0</v>
      </c>
      <c r="O3675">
        <f>IFERROR(ROUND(E3675/L3675,2),0)</f>
        <v>1</v>
      </c>
      <c r="P3675" s="12" t="s">
        <v>8266</v>
      </c>
      <c r="Q3675" t="s">
        <v>8268</v>
      </c>
      <c r="R3675" s="9">
        <f t="shared" si="176"/>
        <v>42107.841284722221</v>
      </c>
      <c r="S3675" s="9">
        <f t="shared" si="177"/>
        <v>42167.841284722221</v>
      </c>
      <c r="T3675">
        <f t="shared" si="178"/>
        <v>2015</v>
      </c>
    </row>
    <row r="3676" spans="1:20" ht="43.5" x14ac:dyDescent="0.35">
      <c r="A3676">
        <v>493</v>
      </c>
      <c r="B3676" s="3" t="s">
        <v>494</v>
      </c>
      <c r="C3676" s="3" t="s">
        <v>4603</v>
      </c>
      <c r="D3676" s="6">
        <v>30000</v>
      </c>
      <c r="E3676" s="8">
        <v>0</v>
      </c>
      <c r="F3676" t="s">
        <v>8220</v>
      </c>
      <c r="G3676" t="s">
        <v>8224</v>
      </c>
      <c r="H3676" t="s">
        <v>8246</v>
      </c>
      <c r="I3676" s="11">
        <v>1432142738</v>
      </c>
      <c r="J3676">
        <v>1429550738</v>
      </c>
      <c r="K3676" t="b">
        <v>0</v>
      </c>
      <c r="L3676">
        <v>0</v>
      </c>
      <c r="M3676" t="b">
        <v>0</v>
      </c>
      <c r="N3676">
        <f>ROUND(E3676/D3676*100,0)</f>
        <v>0</v>
      </c>
      <c r="O3676">
        <f>IFERROR(ROUND(E3676/L3676,2),0)</f>
        <v>0</v>
      </c>
      <c r="P3676" s="12" t="s">
        <v>8290</v>
      </c>
      <c r="Q3676" t="s">
        <v>8304</v>
      </c>
      <c r="R3676" s="9">
        <f t="shared" si="176"/>
        <v>42114.726134259254</v>
      </c>
      <c r="S3676" s="9">
        <f t="shared" si="177"/>
        <v>42144.726134259254</v>
      </c>
      <c r="T3676">
        <f t="shared" si="178"/>
        <v>2015</v>
      </c>
    </row>
    <row r="3677" spans="1:20" ht="43.5" x14ac:dyDescent="0.35">
      <c r="A3677">
        <v>2686</v>
      </c>
      <c r="B3677" s="3" t="s">
        <v>2686</v>
      </c>
      <c r="C3677" s="3" t="s">
        <v>6796</v>
      </c>
      <c r="D3677" s="6">
        <v>30000</v>
      </c>
      <c r="E3677" s="8">
        <v>0</v>
      </c>
      <c r="F3677" t="s">
        <v>8220</v>
      </c>
      <c r="G3677" t="s">
        <v>8223</v>
      </c>
      <c r="H3677" t="s">
        <v>8245</v>
      </c>
      <c r="I3677" s="11">
        <v>1412119423</v>
      </c>
      <c r="J3677">
        <v>1410391423</v>
      </c>
      <c r="K3677" t="b">
        <v>0</v>
      </c>
      <c r="L3677">
        <v>0</v>
      </c>
      <c r="M3677" t="b">
        <v>0</v>
      </c>
      <c r="N3677">
        <f>ROUND(E3677/D3677*100,0)</f>
        <v>0</v>
      </c>
      <c r="O3677">
        <f>IFERROR(ROUND(E3677/L3677,2),0)</f>
        <v>0</v>
      </c>
      <c r="P3677" s="12" t="s">
        <v>8288</v>
      </c>
      <c r="Q3677" t="s">
        <v>8310</v>
      </c>
      <c r="R3677" s="9">
        <f t="shared" si="176"/>
        <v>41892.974803240737</v>
      </c>
      <c r="S3677" s="9">
        <f t="shared" si="177"/>
        <v>41912.974803240737</v>
      </c>
      <c r="T3677">
        <f t="shared" si="178"/>
        <v>2014</v>
      </c>
    </row>
    <row r="3678" spans="1:20" ht="43.5" x14ac:dyDescent="0.35">
      <c r="A3678">
        <v>2888</v>
      </c>
      <c r="B3678" s="3" t="s">
        <v>2888</v>
      </c>
      <c r="C3678" s="3" t="s">
        <v>6998</v>
      </c>
      <c r="D3678" s="6">
        <v>30000</v>
      </c>
      <c r="E3678" s="8">
        <v>0</v>
      </c>
      <c r="F3678" t="s">
        <v>8220</v>
      </c>
      <c r="G3678" t="s">
        <v>8223</v>
      </c>
      <c r="H3678" t="s">
        <v>8245</v>
      </c>
      <c r="I3678" s="11">
        <v>1413608340</v>
      </c>
      <c r="J3678">
        <v>1412945440</v>
      </c>
      <c r="K3678" t="b">
        <v>0</v>
      </c>
      <c r="L3678">
        <v>0</v>
      </c>
      <c r="M3678" t="b">
        <v>0</v>
      </c>
      <c r="N3678">
        <f>ROUND(E3678/D3678*100,0)</f>
        <v>0</v>
      </c>
      <c r="O3678">
        <f>IFERROR(ROUND(E3678/L3678,2),0)</f>
        <v>0</v>
      </c>
      <c r="P3678" s="12" t="s">
        <v>8266</v>
      </c>
      <c r="Q3678" t="s">
        <v>8268</v>
      </c>
      <c r="R3678" s="9">
        <f t="shared" si="176"/>
        <v>41922.535185185188</v>
      </c>
      <c r="S3678" s="9">
        <f t="shared" si="177"/>
        <v>41930.207638888889</v>
      </c>
      <c r="T3678">
        <f t="shared" si="178"/>
        <v>2014</v>
      </c>
    </row>
    <row r="3679" spans="1:20" ht="43.5" x14ac:dyDescent="0.35">
      <c r="A3679">
        <v>3948</v>
      </c>
      <c r="B3679" s="3" t="s">
        <v>3945</v>
      </c>
      <c r="C3679" s="3" t="s">
        <v>8056</v>
      </c>
      <c r="D3679" s="6">
        <v>30000</v>
      </c>
      <c r="E3679" s="8">
        <v>0</v>
      </c>
      <c r="F3679" t="s">
        <v>8220</v>
      </c>
      <c r="G3679" t="s">
        <v>8225</v>
      </c>
      <c r="H3679" t="s">
        <v>8247</v>
      </c>
      <c r="I3679" s="11">
        <v>1410076123</v>
      </c>
      <c r="J3679">
        <v>1404892123</v>
      </c>
      <c r="K3679" t="b">
        <v>0</v>
      </c>
      <c r="L3679">
        <v>0</v>
      </c>
      <c r="M3679" t="b">
        <v>0</v>
      </c>
      <c r="N3679">
        <f>ROUND(E3679/D3679*100,0)</f>
        <v>0</v>
      </c>
      <c r="O3679">
        <f>IFERROR(ROUND(E3679/L3679,2),0)</f>
        <v>0</v>
      </c>
      <c r="P3679" s="12" t="s">
        <v>8266</v>
      </c>
      <c r="Q3679" t="s">
        <v>8268</v>
      </c>
      <c r="R3679" s="9">
        <f t="shared" si="176"/>
        <v>41829.325497685182</v>
      </c>
      <c r="S3679" s="9">
        <f t="shared" si="177"/>
        <v>41889.325497685182</v>
      </c>
      <c r="T3679">
        <f t="shared" si="178"/>
        <v>2014</v>
      </c>
    </row>
    <row r="3680" spans="1:20" ht="43.5" x14ac:dyDescent="0.35">
      <c r="A3680">
        <v>1999</v>
      </c>
      <c r="B3680" s="3" t="s">
        <v>2000</v>
      </c>
      <c r="C3680" s="3" t="s">
        <v>6109</v>
      </c>
      <c r="D3680" s="6">
        <v>31000</v>
      </c>
      <c r="E3680" s="8">
        <v>236</v>
      </c>
      <c r="F3680" t="s">
        <v>8220</v>
      </c>
      <c r="G3680" t="s">
        <v>8224</v>
      </c>
      <c r="H3680" t="s">
        <v>8246</v>
      </c>
      <c r="I3680" s="11">
        <v>1415882108</v>
      </c>
      <c r="J3680">
        <v>1413286508</v>
      </c>
      <c r="K3680" t="b">
        <v>0</v>
      </c>
      <c r="L3680">
        <v>7</v>
      </c>
      <c r="M3680" t="b">
        <v>0</v>
      </c>
      <c r="N3680">
        <f>ROUND(E3680/D3680*100,0)</f>
        <v>1</v>
      </c>
      <c r="O3680">
        <f>IFERROR(ROUND(E3680/L3680,2),0)</f>
        <v>33.71</v>
      </c>
      <c r="P3680" s="12" t="s">
        <v>8282</v>
      </c>
      <c r="Q3680" t="s">
        <v>8318</v>
      </c>
      <c r="R3680" s="9">
        <f t="shared" si="176"/>
        <v>41926.482731481483</v>
      </c>
      <c r="S3680" s="9">
        <f t="shared" si="177"/>
        <v>41956.524398148147</v>
      </c>
      <c r="T3680">
        <f t="shared" si="178"/>
        <v>2014</v>
      </c>
    </row>
    <row r="3681" spans="1:20" x14ac:dyDescent="0.35">
      <c r="A3681">
        <v>2680</v>
      </c>
      <c r="B3681" s="3" t="s">
        <v>2680</v>
      </c>
      <c r="C3681" s="3" t="s">
        <v>6790</v>
      </c>
      <c r="D3681" s="6">
        <v>32000</v>
      </c>
      <c r="E3681" s="8">
        <v>276</v>
      </c>
      <c r="F3681" t="s">
        <v>8220</v>
      </c>
      <c r="G3681" t="s">
        <v>8226</v>
      </c>
      <c r="H3681" t="s">
        <v>8248</v>
      </c>
      <c r="I3681" s="11">
        <v>1459915491</v>
      </c>
      <c r="J3681">
        <v>1457327091</v>
      </c>
      <c r="K3681" t="b">
        <v>0</v>
      </c>
      <c r="L3681">
        <v>4</v>
      </c>
      <c r="M3681" t="b">
        <v>0</v>
      </c>
      <c r="N3681">
        <f>ROUND(E3681/D3681*100,0)</f>
        <v>1</v>
      </c>
      <c r="O3681">
        <f>IFERROR(ROUND(E3681/L3681,2),0)</f>
        <v>69</v>
      </c>
      <c r="P3681" s="12" t="s">
        <v>8277</v>
      </c>
      <c r="Q3681" t="s">
        <v>8305</v>
      </c>
      <c r="R3681" s="9">
        <f t="shared" si="176"/>
        <v>42436.211701388893</v>
      </c>
      <c r="S3681" s="9">
        <f t="shared" si="177"/>
        <v>42466.170034722221</v>
      </c>
      <c r="T3681">
        <f t="shared" si="178"/>
        <v>2016</v>
      </c>
    </row>
    <row r="3682" spans="1:20" ht="43.5" x14ac:dyDescent="0.35">
      <c r="A3682">
        <v>1775</v>
      </c>
      <c r="B3682" s="3" t="s">
        <v>1776</v>
      </c>
      <c r="C3682" s="3" t="s">
        <v>5885</v>
      </c>
      <c r="D3682" s="6">
        <v>32500</v>
      </c>
      <c r="E3682" s="8">
        <v>21158</v>
      </c>
      <c r="F3682" t="s">
        <v>8220</v>
      </c>
      <c r="G3682" t="s">
        <v>8223</v>
      </c>
      <c r="H3682" t="s">
        <v>8245</v>
      </c>
      <c r="I3682" s="11">
        <v>1414193160</v>
      </c>
      <c r="J3682">
        <v>1410305160</v>
      </c>
      <c r="K3682" t="b">
        <v>1</v>
      </c>
      <c r="L3682">
        <v>124</v>
      </c>
      <c r="M3682" t="b">
        <v>0</v>
      </c>
      <c r="N3682">
        <f>ROUND(E3682/D3682*100,0)</f>
        <v>65</v>
      </c>
      <c r="O3682">
        <f>IFERROR(ROUND(E3682/L3682,2),0)</f>
        <v>170.63</v>
      </c>
      <c r="P3682" s="12" t="s">
        <v>8282</v>
      </c>
      <c r="Q3682" t="s">
        <v>8283</v>
      </c>
      <c r="R3682" s="9">
        <f t="shared" si="176"/>
        <v>41891.976388888892</v>
      </c>
      <c r="S3682" s="9">
        <f t="shared" si="177"/>
        <v>41936.976388888892</v>
      </c>
      <c r="T3682">
        <f t="shared" si="178"/>
        <v>2014</v>
      </c>
    </row>
    <row r="3683" spans="1:20" ht="58" x14ac:dyDescent="0.35">
      <c r="A3683">
        <v>4105</v>
      </c>
      <c r="B3683" s="3" t="s">
        <v>4101</v>
      </c>
      <c r="C3683" s="3" t="s">
        <v>8208</v>
      </c>
      <c r="D3683" s="6">
        <v>33000</v>
      </c>
      <c r="E3683" s="8">
        <v>2300</v>
      </c>
      <c r="F3683" t="s">
        <v>8220</v>
      </c>
      <c r="G3683" t="s">
        <v>8237</v>
      </c>
      <c r="H3683" t="s">
        <v>8255</v>
      </c>
      <c r="I3683" s="11">
        <v>1482711309</v>
      </c>
      <c r="J3683">
        <v>1479860109</v>
      </c>
      <c r="K3683" t="b">
        <v>0</v>
      </c>
      <c r="L3683">
        <v>6</v>
      </c>
      <c r="M3683" t="b">
        <v>0</v>
      </c>
      <c r="N3683">
        <f>ROUND(E3683/D3683*100,0)</f>
        <v>7</v>
      </c>
      <c r="O3683">
        <f>IFERROR(ROUND(E3683/L3683,2),0)</f>
        <v>383.33</v>
      </c>
      <c r="P3683" s="12" t="s">
        <v>8266</v>
      </c>
      <c r="Q3683" t="s">
        <v>8268</v>
      </c>
      <c r="R3683" s="9">
        <f t="shared" si="176"/>
        <v>42697.010520833333</v>
      </c>
      <c r="S3683" s="9">
        <f t="shared" si="177"/>
        <v>42730.010520833333</v>
      </c>
      <c r="T3683">
        <f t="shared" si="178"/>
        <v>2016</v>
      </c>
    </row>
    <row r="3684" spans="1:20" ht="43.5" x14ac:dyDescent="0.35">
      <c r="A3684">
        <v>1790</v>
      </c>
      <c r="B3684" s="3" t="s">
        <v>1791</v>
      </c>
      <c r="C3684" s="3" t="s">
        <v>5900</v>
      </c>
      <c r="D3684" s="6">
        <v>33000</v>
      </c>
      <c r="E3684" s="8">
        <v>1636</v>
      </c>
      <c r="F3684" t="s">
        <v>8220</v>
      </c>
      <c r="G3684" t="s">
        <v>8223</v>
      </c>
      <c r="H3684" t="s">
        <v>8245</v>
      </c>
      <c r="I3684" s="11">
        <v>1423152678</v>
      </c>
      <c r="J3684">
        <v>1420560678</v>
      </c>
      <c r="K3684" t="b">
        <v>1</v>
      </c>
      <c r="L3684">
        <v>15</v>
      </c>
      <c r="M3684" t="b">
        <v>0</v>
      </c>
      <c r="N3684">
        <f>ROUND(E3684/D3684*100,0)</f>
        <v>5</v>
      </c>
      <c r="O3684">
        <f>IFERROR(ROUND(E3684/L3684,2),0)</f>
        <v>109.07</v>
      </c>
      <c r="P3684" s="12" t="s">
        <v>8282</v>
      </c>
      <c r="Q3684" t="s">
        <v>8283</v>
      </c>
      <c r="R3684" s="9">
        <f t="shared" si="176"/>
        <v>42010.674513888895</v>
      </c>
      <c r="S3684" s="9">
        <f t="shared" si="177"/>
        <v>42040.674513888895</v>
      </c>
      <c r="T3684">
        <f t="shared" si="178"/>
        <v>2015</v>
      </c>
    </row>
    <row r="3685" spans="1:20" ht="43.5" x14ac:dyDescent="0.35">
      <c r="A3685">
        <v>1983</v>
      </c>
      <c r="B3685" s="3" t="s">
        <v>1984</v>
      </c>
      <c r="C3685" s="3" t="s">
        <v>6093</v>
      </c>
      <c r="D3685" s="6">
        <v>33000</v>
      </c>
      <c r="E3685" s="8">
        <v>1419</v>
      </c>
      <c r="F3685" t="s">
        <v>8220</v>
      </c>
      <c r="G3685" t="s">
        <v>8223</v>
      </c>
      <c r="H3685" t="s">
        <v>8245</v>
      </c>
      <c r="I3685" s="11">
        <v>1472799600</v>
      </c>
      <c r="J3685">
        <v>1470874618</v>
      </c>
      <c r="K3685" t="b">
        <v>0</v>
      </c>
      <c r="L3685">
        <v>16</v>
      </c>
      <c r="M3685" t="b">
        <v>0</v>
      </c>
      <c r="N3685">
        <f>ROUND(E3685/D3685*100,0)</f>
        <v>4</v>
      </c>
      <c r="O3685">
        <f>IFERROR(ROUND(E3685/L3685,2),0)</f>
        <v>88.69</v>
      </c>
      <c r="P3685" s="12" t="s">
        <v>8282</v>
      </c>
      <c r="Q3685" t="s">
        <v>8318</v>
      </c>
      <c r="R3685" s="9">
        <f t="shared" si="176"/>
        <v>42593.011782407411</v>
      </c>
      <c r="S3685" s="9">
        <f t="shared" si="177"/>
        <v>42615.291666666672</v>
      </c>
      <c r="T3685">
        <f t="shared" si="178"/>
        <v>2016</v>
      </c>
    </row>
    <row r="3686" spans="1:20" ht="58" x14ac:dyDescent="0.35">
      <c r="A3686">
        <v>979</v>
      </c>
      <c r="B3686" s="3" t="s">
        <v>980</v>
      </c>
      <c r="C3686" s="3" t="s">
        <v>5089</v>
      </c>
      <c r="D3686" s="6">
        <v>35000</v>
      </c>
      <c r="E3686" s="8">
        <v>28986.16</v>
      </c>
      <c r="F3686" t="s">
        <v>8220</v>
      </c>
      <c r="G3686" t="s">
        <v>8223</v>
      </c>
      <c r="H3686" t="s">
        <v>8245</v>
      </c>
      <c r="I3686" s="11">
        <v>1466449140</v>
      </c>
      <c r="J3686">
        <v>1463392828</v>
      </c>
      <c r="K3686" t="b">
        <v>0</v>
      </c>
      <c r="L3686">
        <v>96</v>
      </c>
      <c r="M3686" t="b">
        <v>0</v>
      </c>
      <c r="N3686">
        <f>ROUND(E3686/D3686*100,0)</f>
        <v>83</v>
      </c>
      <c r="O3686">
        <f>IFERROR(ROUND(E3686/L3686,2),0)</f>
        <v>301.94</v>
      </c>
      <c r="P3686" s="12" t="s">
        <v>8277</v>
      </c>
      <c r="Q3686" t="s">
        <v>8279</v>
      </c>
      <c r="R3686" s="9">
        <f t="shared" si="176"/>
        <v>42506.416990740734</v>
      </c>
      <c r="S3686" s="9">
        <f t="shared" si="177"/>
        <v>42541.790972222225</v>
      </c>
      <c r="T3686">
        <f t="shared" si="178"/>
        <v>2016</v>
      </c>
    </row>
    <row r="3687" spans="1:20" ht="58" x14ac:dyDescent="0.35">
      <c r="A3687">
        <v>2674</v>
      </c>
      <c r="B3687" s="3" t="s">
        <v>2674</v>
      </c>
      <c r="C3687" s="3" t="s">
        <v>6784</v>
      </c>
      <c r="D3687" s="6">
        <v>35000</v>
      </c>
      <c r="E3687" s="8">
        <v>21994</v>
      </c>
      <c r="F3687" t="s">
        <v>8220</v>
      </c>
      <c r="G3687" t="s">
        <v>8223</v>
      </c>
      <c r="H3687" t="s">
        <v>8245</v>
      </c>
      <c r="I3687" s="11">
        <v>1467694740</v>
      </c>
      <c r="J3687">
        <v>1465398670</v>
      </c>
      <c r="K3687" t="b">
        <v>1</v>
      </c>
      <c r="L3687">
        <v>171</v>
      </c>
      <c r="M3687" t="b">
        <v>0</v>
      </c>
      <c r="N3687">
        <f>ROUND(E3687/D3687*100,0)</f>
        <v>63</v>
      </c>
      <c r="O3687">
        <f>IFERROR(ROUND(E3687/L3687,2),0)</f>
        <v>128.62</v>
      </c>
      <c r="P3687" s="12" t="s">
        <v>8277</v>
      </c>
      <c r="Q3687" t="s">
        <v>8305</v>
      </c>
      <c r="R3687" s="9">
        <f t="shared" si="176"/>
        <v>42529.632754629631</v>
      </c>
      <c r="S3687" s="9">
        <f t="shared" si="177"/>
        <v>42556.207638888889</v>
      </c>
      <c r="T3687">
        <f t="shared" si="178"/>
        <v>2016</v>
      </c>
    </row>
    <row r="3688" spans="1:20" ht="58" x14ac:dyDescent="0.35">
      <c r="A3688">
        <v>2596</v>
      </c>
      <c r="B3688" s="3" t="s">
        <v>2596</v>
      </c>
      <c r="C3688" s="3" t="s">
        <v>6706</v>
      </c>
      <c r="D3688" s="6">
        <v>35000</v>
      </c>
      <c r="E3688" s="8">
        <v>8256</v>
      </c>
      <c r="F3688" t="s">
        <v>8220</v>
      </c>
      <c r="G3688" t="s">
        <v>8228</v>
      </c>
      <c r="H3688" t="s">
        <v>8250</v>
      </c>
      <c r="I3688" s="11">
        <v>1407427009</v>
      </c>
      <c r="J3688">
        <v>1404835009</v>
      </c>
      <c r="K3688" t="b">
        <v>0</v>
      </c>
      <c r="L3688">
        <v>27</v>
      </c>
      <c r="M3688" t="b">
        <v>0</v>
      </c>
      <c r="N3688">
        <f>ROUND(E3688/D3688*100,0)</f>
        <v>24</v>
      </c>
      <c r="O3688">
        <f>IFERROR(ROUND(E3688/L3688,2),0)</f>
        <v>305.77999999999997</v>
      </c>
      <c r="P3688" s="12" t="s">
        <v>8288</v>
      </c>
      <c r="Q3688" t="s">
        <v>8310</v>
      </c>
      <c r="R3688" s="9">
        <f t="shared" si="176"/>
        <v>41828.664456018516</v>
      </c>
      <c r="S3688" s="9">
        <f t="shared" si="177"/>
        <v>41858.664456018516</v>
      </c>
      <c r="T3688">
        <f t="shared" si="178"/>
        <v>2014</v>
      </c>
    </row>
    <row r="3689" spans="1:20" ht="58" x14ac:dyDescent="0.35">
      <c r="A3689">
        <v>1782</v>
      </c>
      <c r="B3689" s="3" t="s">
        <v>1783</v>
      </c>
      <c r="C3689" s="3" t="s">
        <v>5892</v>
      </c>
      <c r="D3689" s="6">
        <v>35000</v>
      </c>
      <c r="E3689" s="8">
        <v>5422</v>
      </c>
      <c r="F3689" t="s">
        <v>8220</v>
      </c>
      <c r="G3689" t="s">
        <v>8223</v>
      </c>
      <c r="H3689" t="s">
        <v>8245</v>
      </c>
      <c r="I3689" s="11">
        <v>1456062489</v>
      </c>
      <c r="J3689">
        <v>1453211289</v>
      </c>
      <c r="K3689" t="b">
        <v>1</v>
      </c>
      <c r="L3689">
        <v>76</v>
      </c>
      <c r="M3689" t="b">
        <v>0</v>
      </c>
      <c r="N3689">
        <f>ROUND(E3689/D3689*100,0)</f>
        <v>15</v>
      </c>
      <c r="O3689">
        <f>IFERROR(ROUND(E3689/L3689,2),0)</f>
        <v>71.34</v>
      </c>
      <c r="P3689" s="12" t="s">
        <v>8282</v>
      </c>
      <c r="Q3689" t="s">
        <v>8283</v>
      </c>
      <c r="R3689" s="9">
        <f t="shared" si="176"/>
        <v>42388.575104166666</v>
      </c>
      <c r="S3689" s="9">
        <f t="shared" si="177"/>
        <v>42421.575104166666</v>
      </c>
      <c r="T3689">
        <f t="shared" si="178"/>
        <v>2016</v>
      </c>
    </row>
    <row r="3690" spans="1:20" ht="43.5" x14ac:dyDescent="0.35">
      <c r="A3690">
        <v>1909</v>
      </c>
      <c r="B3690" s="3" t="s">
        <v>1910</v>
      </c>
      <c r="C3690" s="3" t="s">
        <v>6019</v>
      </c>
      <c r="D3690" s="6">
        <v>35000</v>
      </c>
      <c r="E3690" s="8">
        <v>4939</v>
      </c>
      <c r="F3690" t="s">
        <v>8220</v>
      </c>
      <c r="G3690" t="s">
        <v>8223</v>
      </c>
      <c r="H3690" t="s">
        <v>8245</v>
      </c>
      <c r="I3690" s="11">
        <v>1414059479</v>
      </c>
      <c r="J3690">
        <v>1411467479</v>
      </c>
      <c r="K3690" t="b">
        <v>0</v>
      </c>
      <c r="L3690">
        <v>38</v>
      </c>
      <c r="M3690" t="b">
        <v>0</v>
      </c>
      <c r="N3690">
        <f>ROUND(E3690/D3690*100,0)</f>
        <v>14</v>
      </c>
      <c r="O3690">
        <f>IFERROR(ROUND(E3690/L3690,2),0)</f>
        <v>129.97</v>
      </c>
      <c r="P3690" s="12" t="s">
        <v>8277</v>
      </c>
      <c r="Q3690" t="s">
        <v>8287</v>
      </c>
      <c r="R3690" s="9">
        <f t="shared" si="176"/>
        <v>41905.429155092592</v>
      </c>
      <c r="S3690" s="9">
        <f t="shared" si="177"/>
        <v>41935.429155092592</v>
      </c>
      <c r="T3690">
        <f t="shared" si="178"/>
        <v>2014</v>
      </c>
    </row>
    <row r="3691" spans="1:20" ht="58" x14ac:dyDescent="0.35">
      <c r="A3691">
        <v>1127</v>
      </c>
      <c r="B3691" s="3" t="s">
        <v>1128</v>
      </c>
      <c r="C3691" s="3" t="s">
        <v>5237</v>
      </c>
      <c r="D3691" s="6">
        <v>35000</v>
      </c>
      <c r="E3691" s="8">
        <v>585</v>
      </c>
      <c r="F3691" t="s">
        <v>8220</v>
      </c>
      <c r="G3691" t="s">
        <v>8223</v>
      </c>
      <c r="H3691" t="s">
        <v>8245</v>
      </c>
      <c r="I3691" s="11">
        <v>1416000600</v>
      </c>
      <c r="J3691">
        <v>1413318600</v>
      </c>
      <c r="K3691" t="b">
        <v>0</v>
      </c>
      <c r="L3691">
        <v>23</v>
      </c>
      <c r="M3691" t="b">
        <v>0</v>
      </c>
      <c r="N3691">
        <f>ROUND(E3691/D3691*100,0)</f>
        <v>2</v>
      </c>
      <c r="O3691">
        <f>IFERROR(ROUND(E3691/L3691,2),0)</f>
        <v>25.43</v>
      </c>
      <c r="P3691" s="12" t="s">
        <v>8285</v>
      </c>
      <c r="Q3691" t="s">
        <v>8309</v>
      </c>
      <c r="R3691" s="9">
        <f t="shared" si="176"/>
        <v>41926.854166666664</v>
      </c>
      <c r="S3691" s="9">
        <f t="shared" si="177"/>
        <v>41957.895833333328</v>
      </c>
      <c r="T3691">
        <f t="shared" si="178"/>
        <v>2014</v>
      </c>
    </row>
    <row r="3692" spans="1:20" ht="29" x14ac:dyDescent="0.35">
      <c r="A3692">
        <v>963</v>
      </c>
      <c r="B3692" s="3" t="s">
        <v>964</v>
      </c>
      <c r="C3692" s="3" t="s">
        <v>5073</v>
      </c>
      <c r="D3692" s="6">
        <v>35000</v>
      </c>
      <c r="E3692" s="8">
        <v>377</v>
      </c>
      <c r="F3692" t="s">
        <v>8220</v>
      </c>
      <c r="G3692" t="s">
        <v>8223</v>
      </c>
      <c r="H3692" t="s">
        <v>8245</v>
      </c>
      <c r="I3692" s="11">
        <v>1476717319</v>
      </c>
      <c r="J3692">
        <v>1473693319</v>
      </c>
      <c r="K3692" t="b">
        <v>0</v>
      </c>
      <c r="L3692">
        <v>9</v>
      </c>
      <c r="M3692" t="b">
        <v>0</v>
      </c>
      <c r="N3692">
        <f>ROUND(E3692/D3692*100,0)</f>
        <v>1</v>
      </c>
      <c r="O3692">
        <f>IFERROR(ROUND(E3692/L3692,2),0)</f>
        <v>41.89</v>
      </c>
      <c r="P3692" s="12" t="s">
        <v>8277</v>
      </c>
      <c r="Q3692" t="s">
        <v>8279</v>
      </c>
      <c r="R3692" s="9">
        <f t="shared" si="176"/>
        <v>42625.635636574079</v>
      </c>
      <c r="S3692" s="9">
        <f t="shared" si="177"/>
        <v>42660.635636574079</v>
      </c>
      <c r="T3692">
        <f t="shared" si="178"/>
        <v>2016</v>
      </c>
    </row>
    <row r="3693" spans="1:20" ht="43.5" x14ac:dyDescent="0.35">
      <c r="A3693">
        <v>683</v>
      </c>
      <c r="B3693" s="3" t="s">
        <v>684</v>
      </c>
      <c r="C3693" s="3" t="s">
        <v>4793</v>
      </c>
      <c r="D3693" s="6">
        <v>35000</v>
      </c>
      <c r="E3693" s="8">
        <v>298</v>
      </c>
      <c r="F3693" t="s">
        <v>8220</v>
      </c>
      <c r="G3693" t="s">
        <v>8223</v>
      </c>
      <c r="H3693" t="s">
        <v>8245</v>
      </c>
      <c r="I3693" s="11">
        <v>1477949764</v>
      </c>
      <c r="J3693">
        <v>1474493764</v>
      </c>
      <c r="K3693" t="b">
        <v>0</v>
      </c>
      <c r="L3693">
        <v>3</v>
      </c>
      <c r="M3693" t="b">
        <v>0</v>
      </c>
      <c r="N3693">
        <f>ROUND(E3693/D3693*100,0)</f>
        <v>1</v>
      </c>
      <c r="O3693">
        <f>IFERROR(ROUND(E3693/L3693,2),0)</f>
        <v>99.33</v>
      </c>
      <c r="P3693" s="12" t="s">
        <v>8277</v>
      </c>
      <c r="Q3693" t="s">
        <v>8279</v>
      </c>
      <c r="R3693" s="9">
        <f t="shared" si="176"/>
        <v>42634.900046296301</v>
      </c>
      <c r="S3693" s="9">
        <f t="shared" si="177"/>
        <v>42674.900046296301</v>
      </c>
      <c r="T3693">
        <f t="shared" si="178"/>
        <v>2016</v>
      </c>
    </row>
    <row r="3694" spans="1:20" ht="43.5" x14ac:dyDescent="0.35">
      <c r="A3694">
        <v>1138</v>
      </c>
      <c r="B3694" s="3" t="s">
        <v>1139</v>
      </c>
      <c r="C3694" s="3" t="s">
        <v>5248</v>
      </c>
      <c r="D3694" s="6">
        <v>35000</v>
      </c>
      <c r="E3694" s="8">
        <v>125</v>
      </c>
      <c r="F3694" t="s">
        <v>8220</v>
      </c>
      <c r="G3694" t="s">
        <v>8223</v>
      </c>
      <c r="H3694" t="s">
        <v>8245</v>
      </c>
      <c r="I3694" s="11">
        <v>1485035131</v>
      </c>
      <c r="J3694">
        <v>1483307131</v>
      </c>
      <c r="K3694" t="b">
        <v>0</v>
      </c>
      <c r="L3694">
        <v>4</v>
      </c>
      <c r="M3694" t="b">
        <v>0</v>
      </c>
      <c r="N3694">
        <f>ROUND(E3694/D3694*100,0)</f>
        <v>0</v>
      </c>
      <c r="O3694">
        <f>IFERROR(ROUND(E3694/L3694,2),0)</f>
        <v>31.25</v>
      </c>
      <c r="P3694" s="12" t="s">
        <v>8285</v>
      </c>
      <c r="Q3694" t="s">
        <v>8309</v>
      </c>
      <c r="R3694" s="9">
        <f t="shared" si="176"/>
        <v>42736.9066087963</v>
      </c>
      <c r="S3694" s="9">
        <f t="shared" si="177"/>
        <v>42756.9066087963</v>
      </c>
      <c r="T3694">
        <f t="shared" si="178"/>
        <v>2017</v>
      </c>
    </row>
    <row r="3695" spans="1:20" x14ac:dyDescent="0.35">
      <c r="A3695">
        <v>1718</v>
      </c>
      <c r="B3695" s="3" t="s">
        <v>1719</v>
      </c>
      <c r="C3695" s="3" t="s">
        <v>5828</v>
      </c>
      <c r="D3695" s="6">
        <v>35000</v>
      </c>
      <c r="E3695" s="8">
        <v>75</v>
      </c>
      <c r="F3695" t="s">
        <v>8220</v>
      </c>
      <c r="G3695" t="s">
        <v>8223</v>
      </c>
      <c r="H3695" t="s">
        <v>8245</v>
      </c>
      <c r="I3695" s="11">
        <v>1463201940</v>
      </c>
      <c r="J3695">
        <v>1459435149</v>
      </c>
      <c r="K3695" t="b">
        <v>0</v>
      </c>
      <c r="L3695">
        <v>2</v>
      </c>
      <c r="M3695" t="b">
        <v>0</v>
      </c>
      <c r="N3695">
        <f>ROUND(E3695/D3695*100,0)</f>
        <v>0</v>
      </c>
      <c r="O3695">
        <f>IFERROR(ROUND(E3695/L3695,2),0)</f>
        <v>37.5</v>
      </c>
      <c r="P3695" s="12" t="s">
        <v>8293</v>
      </c>
      <c r="Q3695" t="s">
        <v>8296</v>
      </c>
      <c r="R3695" s="9">
        <f t="shared" si="176"/>
        <v>42460.610520833332</v>
      </c>
      <c r="S3695" s="9">
        <f t="shared" si="177"/>
        <v>42504.207638888889</v>
      </c>
      <c r="T3695">
        <f t="shared" si="178"/>
        <v>2016</v>
      </c>
    </row>
    <row r="3696" spans="1:20" ht="58" x14ac:dyDescent="0.35">
      <c r="A3696">
        <v>2848</v>
      </c>
      <c r="B3696" s="3" t="s">
        <v>2848</v>
      </c>
      <c r="C3696" s="3" t="s">
        <v>6958</v>
      </c>
      <c r="D3696" s="6">
        <v>35000</v>
      </c>
      <c r="E3696" s="8">
        <v>70</v>
      </c>
      <c r="F3696" t="s">
        <v>8220</v>
      </c>
      <c r="G3696" t="s">
        <v>8223</v>
      </c>
      <c r="H3696" t="s">
        <v>8245</v>
      </c>
      <c r="I3696" s="11">
        <v>1432913659</v>
      </c>
      <c r="J3696">
        <v>1430321659</v>
      </c>
      <c r="K3696" t="b">
        <v>0</v>
      </c>
      <c r="L3696">
        <v>3</v>
      </c>
      <c r="M3696" t="b">
        <v>0</v>
      </c>
      <c r="N3696">
        <f>ROUND(E3696/D3696*100,0)</f>
        <v>0</v>
      </c>
      <c r="O3696">
        <f>IFERROR(ROUND(E3696/L3696,2),0)</f>
        <v>23.33</v>
      </c>
      <c r="P3696" s="12" t="s">
        <v>8266</v>
      </c>
      <c r="Q3696" t="s">
        <v>8268</v>
      </c>
      <c r="R3696" s="9">
        <f t="shared" si="176"/>
        <v>42123.648831018523</v>
      </c>
      <c r="S3696" s="9">
        <f t="shared" si="177"/>
        <v>42153.648831018523</v>
      </c>
      <c r="T3696">
        <f t="shared" si="178"/>
        <v>2015</v>
      </c>
    </row>
    <row r="3697" spans="1:20" ht="29" x14ac:dyDescent="0.35">
      <c r="A3697">
        <v>2428</v>
      </c>
      <c r="B3697" s="3" t="s">
        <v>2429</v>
      </c>
      <c r="C3697" s="3" t="s">
        <v>6538</v>
      </c>
      <c r="D3697" s="6">
        <v>35000</v>
      </c>
      <c r="E3697" s="8">
        <v>1</v>
      </c>
      <c r="F3697" t="s">
        <v>8220</v>
      </c>
      <c r="G3697" t="s">
        <v>8223</v>
      </c>
      <c r="H3697" t="s">
        <v>8245</v>
      </c>
      <c r="I3697" s="11">
        <v>1426182551</v>
      </c>
      <c r="J3697">
        <v>1423594151</v>
      </c>
      <c r="K3697" t="b">
        <v>0</v>
      </c>
      <c r="L3697">
        <v>1</v>
      </c>
      <c r="M3697" t="b">
        <v>0</v>
      </c>
      <c r="N3697">
        <f>ROUND(E3697/D3697*100,0)</f>
        <v>0</v>
      </c>
      <c r="O3697">
        <f>IFERROR(ROUND(E3697/L3697,2),0)</f>
        <v>1</v>
      </c>
      <c r="P3697" s="12" t="s">
        <v>8288</v>
      </c>
      <c r="Q3697" t="s">
        <v>8310</v>
      </c>
      <c r="R3697" s="9">
        <f t="shared" si="176"/>
        <v>42045.784155092595</v>
      </c>
      <c r="S3697" s="9">
        <f t="shared" si="177"/>
        <v>42075.742488425924</v>
      </c>
      <c r="T3697">
        <f t="shared" si="178"/>
        <v>2015</v>
      </c>
    </row>
    <row r="3698" spans="1:20" ht="43.5" x14ac:dyDescent="0.35">
      <c r="A3698">
        <v>2689</v>
      </c>
      <c r="B3698" s="3" t="s">
        <v>2689</v>
      </c>
      <c r="C3698" s="3" t="s">
        <v>6799</v>
      </c>
      <c r="D3698" s="6">
        <v>35000</v>
      </c>
      <c r="E3698" s="8">
        <v>1</v>
      </c>
      <c r="F3698" t="s">
        <v>8220</v>
      </c>
      <c r="G3698" t="s">
        <v>8223</v>
      </c>
      <c r="H3698" t="s">
        <v>8245</v>
      </c>
      <c r="I3698" s="11">
        <v>1469919890</v>
      </c>
      <c r="J3698">
        <v>1467327890</v>
      </c>
      <c r="K3698" t="b">
        <v>0</v>
      </c>
      <c r="L3698">
        <v>1</v>
      </c>
      <c r="M3698" t="b">
        <v>0</v>
      </c>
      <c r="N3698">
        <f>ROUND(E3698/D3698*100,0)</f>
        <v>0</v>
      </c>
      <c r="O3698">
        <f>IFERROR(ROUND(E3698/L3698,2),0)</f>
        <v>1</v>
      </c>
      <c r="P3698" s="12" t="s">
        <v>8288</v>
      </c>
      <c r="Q3698" t="s">
        <v>8310</v>
      </c>
      <c r="R3698" s="9">
        <f t="shared" si="176"/>
        <v>42551.961689814809</v>
      </c>
      <c r="S3698" s="9">
        <f t="shared" si="177"/>
        <v>42581.961689814809</v>
      </c>
      <c r="T3698">
        <f t="shared" si="178"/>
        <v>2016</v>
      </c>
    </row>
    <row r="3699" spans="1:20" ht="29" x14ac:dyDescent="0.35">
      <c r="A3699">
        <v>2504</v>
      </c>
      <c r="B3699" s="3" t="s">
        <v>2504</v>
      </c>
      <c r="C3699" s="3" t="s">
        <v>6614</v>
      </c>
      <c r="D3699" s="6">
        <v>35000</v>
      </c>
      <c r="E3699" s="8">
        <v>0</v>
      </c>
      <c r="F3699" t="s">
        <v>8220</v>
      </c>
      <c r="G3699" t="s">
        <v>8223</v>
      </c>
      <c r="H3699" t="s">
        <v>8245</v>
      </c>
      <c r="I3699" s="11">
        <v>1416014534</v>
      </c>
      <c r="J3699">
        <v>1413418934</v>
      </c>
      <c r="K3699" t="b">
        <v>0</v>
      </c>
      <c r="L3699">
        <v>0</v>
      </c>
      <c r="M3699" t="b">
        <v>0</v>
      </c>
      <c r="N3699">
        <f>ROUND(E3699/D3699*100,0)</f>
        <v>0</v>
      </c>
      <c r="O3699">
        <f>IFERROR(ROUND(E3699/L3699,2),0)</f>
        <v>0</v>
      </c>
      <c r="P3699" s="12" t="s">
        <v>8288</v>
      </c>
      <c r="Q3699" t="s">
        <v>8322</v>
      </c>
      <c r="R3699" s="9">
        <f t="shared" si="176"/>
        <v>41928.015439814815</v>
      </c>
      <c r="S3699" s="9">
        <f t="shared" si="177"/>
        <v>41958.057106481487</v>
      </c>
      <c r="T3699">
        <f t="shared" si="178"/>
        <v>2014</v>
      </c>
    </row>
    <row r="3700" spans="1:20" ht="43.5" x14ac:dyDescent="0.35">
      <c r="A3700">
        <v>2144</v>
      </c>
      <c r="B3700" s="3" t="s">
        <v>2145</v>
      </c>
      <c r="C3700" s="3" t="s">
        <v>6254</v>
      </c>
      <c r="D3700" s="6">
        <v>35500</v>
      </c>
      <c r="E3700" s="8">
        <v>607</v>
      </c>
      <c r="F3700" t="s">
        <v>8220</v>
      </c>
      <c r="G3700" t="s">
        <v>8223</v>
      </c>
      <c r="H3700" t="s">
        <v>8245</v>
      </c>
      <c r="I3700" s="11">
        <v>1379164040</v>
      </c>
      <c r="J3700">
        <v>1376399240</v>
      </c>
      <c r="K3700" t="b">
        <v>0</v>
      </c>
      <c r="L3700">
        <v>24</v>
      </c>
      <c r="M3700" t="b">
        <v>0</v>
      </c>
      <c r="N3700">
        <f>ROUND(E3700/D3700*100,0)</f>
        <v>2</v>
      </c>
      <c r="O3700">
        <f>IFERROR(ROUND(E3700/L3700,2),0)</f>
        <v>25.29</v>
      </c>
      <c r="P3700" s="12" t="s">
        <v>8285</v>
      </c>
      <c r="Q3700" t="s">
        <v>8300</v>
      </c>
      <c r="R3700" s="9">
        <f t="shared" si="176"/>
        <v>41499.546759259261</v>
      </c>
      <c r="S3700" s="9">
        <f t="shared" si="177"/>
        <v>41531.546759259261</v>
      </c>
      <c r="T3700">
        <f t="shared" si="178"/>
        <v>2013</v>
      </c>
    </row>
    <row r="3701" spans="1:20" ht="43.5" x14ac:dyDescent="0.35">
      <c r="A3701">
        <v>485</v>
      </c>
      <c r="B3701" s="3" t="s">
        <v>486</v>
      </c>
      <c r="C3701" s="3" t="s">
        <v>4595</v>
      </c>
      <c r="D3701" s="6">
        <v>37956</v>
      </c>
      <c r="E3701" s="8">
        <v>8315.01</v>
      </c>
      <c r="F3701" t="s">
        <v>8220</v>
      </c>
      <c r="G3701" t="s">
        <v>8224</v>
      </c>
      <c r="H3701" t="s">
        <v>8246</v>
      </c>
      <c r="I3701" s="11">
        <v>1368792499</v>
      </c>
      <c r="J3701">
        <v>1366200499</v>
      </c>
      <c r="K3701" t="b">
        <v>0</v>
      </c>
      <c r="L3701">
        <v>125</v>
      </c>
      <c r="M3701" t="b">
        <v>0</v>
      </c>
      <c r="N3701">
        <f>ROUND(E3701/D3701*100,0)</f>
        <v>22</v>
      </c>
      <c r="O3701">
        <f>IFERROR(ROUND(E3701/L3701,2),0)</f>
        <v>66.52</v>
      </c>
      <c r="P3701" s="12" t="s">
        <v>8290</v>
      </c>
      <c r="Q3701" t="s">
        <v>8304</v>
      </c>
      <c r="R3701" s="9">
        <f t="shared" si="176"/>
        <v>41381.50577546296</v>
      </c>
      <c r="S3701" s="9">
        <f t="shared" si="177"/>
        <v>41411.50577546296</v>
      </c>
      <c r="T3701">
        <f t="shared" si="178"/>
        <v>2013</v>
      </c>
    </row>
    <row r="3702" spans="1:20" ht="58" x14ac:dyDescent="0.35">
      <c r="A3702">
        <v>2857</v>
      </c>
      <c r="B3702" s="3" t="s">
        <v>2857</v>
      </c>
      <c r="C3702" s="3" t="s">
        <v>6967</v>
      </c>
      <c r="D3702" s="6">
        <v>38000</v>
      </c>
      <c r="E3702" s="8">
        <v>7500</v>
      </c>
      <c r="F3702" t="s">
        <v>8220</v>
      </c>
      <c r="G3702" t="s">
        <v>8237</v>
      </c>
      <c r="H3702" t="s">
        <v>8255</v>
      </c>
      <c r="I3702" s="11">
        <v>1487613600</v>
      </c>
      <c r="J3702">
        <v>1482444295</v>
      </c>
      <c r="K3702" t="b">
        <v>0</v>
      </c>
      <c r="L3702">
        <v>15</v>
      </c>
      <c r="M3702" t="b">
        <v>0</v>
      </c>
      <c r="N3702">
        <f>ROUND(E3702/D3702*100,0)</f>
        <v>20</v>
      </c>
      <c r="O3702">
        <f>IFERROR(ROUND(E3702/L3702,2),0)</f>
        <v>500</v>
      </c>
      <c r="P3702" s="12" t="s">
        <v>8266</v>
      </c>
      <c r="Q3702" t="s">
        <v>8268</v>
      </c>
      <c r="R3702" s="9">
        <f t="shared" si="176"/>
        <v>42726.920081018514</v>
      </c>
      <c r="S3702" s="9">
        <f t="shared" si="177"/>
        <v>42786.75</v>
      </c>
      <c r="T3702">
        <f t="shared" si="178"/>
        <v>2016</v>
      </c>
    </row>
    <row r="3703" spans="1:20" ht="43.5" x14ac:dyDescent="0.35">
      <c r="A3703">
        <v>771</v>
      </c>
      <c r="B3703" s="3" t="s">
        <v>772</v>
      </c>
      <c r="C3703" s="3" t="s">
        <v>4881</v>
      </c>
      <c r="D3703" s="6">
        <v>38000</v>
      </c>
      <c r="E3703" s="8">
        <v>10</v>
      </c>
      <c r="F3703" t="s">
        <v>8220</v>
      </c>
      <c r="G3703" t="s">
        <v>8223</v>
      </c>
      <c r="H3703" t="s">
        <v>8245</v>
      </c>
      <c r="I3703" s="11">
        <v>1454183202</v>
      </c>
      <c r="J3703">
        <v>1449863202</v>
      </c>
      <c r="K3703" t="b">
        <v>0</v>
      </c>
      <c r="L3703">
        <v>1</v>
      </c>
      <c r="M3703" t="b">
        <v>0</v>
      </c>
      <c r="N3703">
        <f>ROUND(E3703/D3703*100,0)</f>
        <v>0</v>
      </c>
      <c r="O3703">
        <f>IFERROR(ROUND(E3703/L3703,2),0)</f>
        <v>10</v>
      </c>
      <c r="P3703" s="12" t="s">
        <v>8280</v>
      </c>
      <c r="Q3703" t="s">
        <v>8317</v>
      </c>
      <c r="R3703" s="9">
        <f t="shared" si="176"/>
        <v>42349.824097222227</v>
      </c>
      <c r="S3703" s="9">
        <f t="shared" si="177"/>
        <v>42399.824097222227</v>
      </c>
      <c r="T3703">
        <f t="shared" si="178"/>
        <v>2015</v>
      </c>
    </row>
    <row r="3704" spans="1:20" ht="43.5" x14ac:dyDescent="0.35">
      <c r="A3704">
        <v>2670</v>
      </c>
      <c r="B3704" s="3" t="s">
        <v>2670</v>
      </c>
      <c r="C3704" s="3" t="s">
        <v>6780</v>
      </c>
      <c r="D3704" s="6">
        <v>38888</v>
      </c>
      <c r="E3704" s="8">
        <v>2495</v>
      </c>
      <c r="F3704" t="s">
        <v>8220</v>
      </c>
      <c r="G3704" t="s">
        <v>8225</v>
      </c>
      <c r="H3704" t="s">
        <v>8247</v>
      </c>
      <c r="I3704" s="11">
        <v>1406593780</v>
      </c>
      <c r="J3704">
        <v>1404174580</v>
      </c>
      <c r="K3704" t="b">
        <v>1</v>
      </c>
      <c r="L3704">
        <v>60</v>
      </c>
      <c r="M3704" t="b">
        <v>0</v>
      </c>
      <c r="N3704">
        <f>ROUND(E3704/D3704*100,0)</f>
        <v>6</v>
      </c>
      <c r="O3704">
        <f>IFERROR(ROUND(E3704/L3704,2),0)</f>
        <v>41.58</v>
      </c>
      <c r="P3704" s="12" t="s">
        <v>8277</v>
      </c>
      <c r="Q3704" t="s">
        <v>8305</v>
      </c>
      <c r="R3704" s="9">
        <f t="shared" si="176"/>
        <v>41821.020601851851</v>
      </c>
      <c r="S3704" s="9">
        <f t="shared" si="177"/>
        <v>41849.020601851851</v>
      </c>
      <c r="T3704">
        <f t="shared" si="178"/>
        <v>2014</v>
      </c>
    </row>
    <row r="3705" spans="1:20" ht="43.5" x14ac:dyDescent="0.35">
      <c r="A3705">
        <v>662</v>
      </c>
      <c r="B3705" s="3" t="s">
        <v>663</v>
      </c>
      <c r="C3705" s="3" t="s">
        <v>4772</v>
      </c>
      <c r="D3705" s="6">
        <v>39000</v>
      </c>
      <c r="E3705" s="8">
        <v>156</v>
      </c>
      <c r="F3705" t="s">
        <v>8220</v>
      </c>
      <c r="G3705" t="s">
        <v>8223</v>
      </c>
      <c r="H3705" t="s">
        <v>8245</v>
      </c>
      <c r="I3705" s="11">
        <v>1421404247</v>
      </c>
      <c r="J3705">
        <v>1418812247</v>
      </c>
      <c r="K3705" t="b">
        <v>0</v>
      </c>
      <c r="L3705">
        <v>4</v>
      </c>
      <c r="M3705" t="b">
        <v>0</v>
      </c>
      <c r="N3705">
        <f>ROUND(E3705/D3705*100,0)</f>
        <v>0</v>
      </c>
      <c r="O3705">
        <f>IFERROR(ROUND(E3705/L3705,2),0)</f>
        <v>39</v>
      </c>
      <c r="P3705" s="12" t="s">
        <v>8277</v>
      </c>
      <c r="Q3705" t="s">
        <v>8279</v>
      </c>
      <c r="R3705" s="9">
        <f t="shared" si="176"/>
        <v>41990.438043981485</v>
      </c>
      <c r="S3705" s="9">
        <f t="shared" si="177"/>
        <v>42020.438043981485</v>
      </c>
      <c r="T3705">
        <f t="shared" si="178"/>
        <v>2014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>ROUND(E3706/D3706*100,0)</f>
        <v>0</v>
      </c>
      <c r="O3706">
        <f>IFERROR(ROUND(E3706/L3706,2),0)</f>
        <v>0</v>
      </c>
      <c r="P3706" s="12" t="s">
        <v>8290</v>
      </c>
      <c r="Q3706" t="s">
        <v>8302</v>
      </c>
      <c r="R3706" s="9">
        <f t="shared" si="176"/>
        <v>42593.431793981479</v>
      </c>
      <c r="S3706" s="9">
        <f t="shared" si="177"/>
        <v>42653.431793981479</v>
      </c>
      <c r="T3706">
        <f t="shared" si="178"/>
        <v>2016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1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>ROUND(E3707/D3707*100,0)</f>
        <v>0</v>
      </c>
      <c r="O3707">
        <f>IFERROR(ROUND(E3707/L3707,2),0)</f>
        <v>0</v>
      </c>
      <c r="P3707" s="12" t="s">
        <v>8290</v>
      </c>
      <c r="Q3707" t="s">
        <v>8302</v>
      </c>
      <c r="R3707" s="9">
        <f t="shared" si="176"/>
        <v>42114.928726851853</v>
      </c>
      <c r="S3707" s="9">
        <f t="shared" si="177"/>
        <v>42139.928726851853</v>
      </c>
      <c r="T3707">
        <f t="shared" si="178"/>
        <v>2015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1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>ROUND(E3708/D3708*100,0)</f>
        <v>0</v>
      </c>
      <c r="O3708">
        <f>IFERROR(ROUND(E3708/L3708,2),0)</f>
        <v>0</v>
      </c>
      <c r="P3708" s="12" t="s">
        <v>8290</v>
      </c>
      <c r="Q3708" t="s">
        <v>8302</v>
      </c>
      <c r="R3708" s="9">
        <f t="shared" si="176"/>
        <v>41882.937303240738</v>
      </c>
      <c r="S3708" s="9">
        <f t="shared" si="177"/>
        <v>41942.937303240738</v>
      </c>
      <c r="T3708">
        <f t="shared" si="178"/>
        <v>2014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1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>ROUND(E3709/D3709*100,0)</f>
        <v>0</v>
      </c>
      <c r="O3709">
        <f>IFERROR(ROUND(E3709/L3709,2),0)</f>
        <v>0</v>
      </c>
      <c r="P3709" s="12" t="s">
        <v>8290</v>
      </c>
      <c r="Q3709" t="s">
        <v>8302</v>
      </c>
      <c r="R3709" s="9">
        <f t="shared" si="176"/>
        <v>41778.915416666663</v>
      </c>
      <c r="S3709" s="9">
        <f t="shared" si="177"/>
        <v>41806.844444444447</v>
      </c>
      <c r="T3709">
        <f t="shared" si="178"/>
        <v>2014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1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>ROUND(E3710/D3710*100,0)</f>
        <v>0</v>
      </c>
      <c r="O3710">
        <f>IFERROR(ROUND(E3710/L3710,2),0)</f>
        <v>0</v>
      </c>
      <c r="P3710" s="12" t="s">
        <v>8290</v>
      </c>
      <c r="Q3710" t="s">
        <v>8302</v>
      </c>
      <c r="R3710" s="9">
        <f t="shared" si="176"/>
        <v>42541.837511574078</v>
      </c>
      <c r="S3710" s="9">
        <f t="shared" si="177"/>
        <v>42557</v>
      </c>
      <c r="T3710">
        <f t="shared" si="178"/>
        <v>2016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>ROUND(E3711/D3711*100,0)</f>
        <v>0</v>
      </c>
      <c r="O3711">
        <f>IFERROR(ROUND(E3711/L3711,2),0)</f>
        <v>0</v>
      </c>
      <c r="P3711" s="12" t="s">
        <v>8290</v>
      </c>
      <c r="Q3711" t="s">
        <v>8302</v>
      </c>
      <c r="R3711" s="9">
        <f t="shared" si="176"/>
        <v>42491.80768518518</v>
      </c>
      <c r="S3711" s="9">
        <f t="shared" si="177"/>
        <v>42521.729861111111</v>
      </c>
      <c r="T3711">
        <f t="shared" si="178"/>
        <v>2016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1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>ROUND(E3712/D3712*100,0)</f>
        <v>0</v>
      </c>
      <c r="O3712">
        <f>IFERROR(ROUND(E3712/L3712,2),0)</f>
        <v>0</v>
      </c>
      <c r="P3712" s="12" t="s">
        <v>8290</v>
      </c>
      <c r="Q3712" t="s">
        <v>8302</v>
      </c>
      <c r="R3712" s="9">
        <f t="shared" si="176"/>
        <v>42221.909930555557</v>
      </c>
      <c r="S3712" s="9">
        <f t="shared" si="177"/>
        <v>42251.708333333328</v>
      </c>
      <c r="T3712">
        <f t="shared" si="178"/>
        <v>2015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1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>ROUND(E3713/D3713*100,0)</f>
        <v>0</v>
      </c>
      <c r="O3713">
        <f>IFERROR(ROUND(E3713/L3713,2),0)</f>
        <v>0</v>
      </c>
      <c r="P3713" s="12" t="s">
        <v>8290</v>
      </c>
      <c r="Q3713" t="s">
        <v>8302</v>
      </c>
      <c r="R3713" s="9">
        <f t="shared" si="176"/>
        <v>42096.410115740742</v>
      </c>
      <c r="S3713" s="9">
        <f t="shared" si="177"/>
        <v>42140.427777777775</v>
      </c>
      <c r="T3713">
        <f t="shared" si="178"/>
        <v>2015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1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>ROUND(E3714/D3714*100,0)</f>
        <v>0</v>
      </c>
      <c r="O3714">
        <f>IFERROR(ROUND(E3714/L3714,2),0)</f>
        <v>0</v>
      </c>
      <c r="P3714" s="12" t="s">
        <v>8290</v>
      </c>
      <c r="Q3714" t="s">
        <v>8302</v>
      </c>
      <c r="R3714" s="9">
        <f t="shared" si="176"/>
        <v>42239.573993055557</v>
      </c>
      <c r="S3714" s="9">
        <f t="shared" si="177"/>
        <v>42289.573993055557</v>
      </c>
      <c r="T3714">
        <f t="shared" si="178"/>
        <v>2015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1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>ROUND(E3715/D3715*100,0)</f>
        <v>0</v>
      </c>
      <c r="O3715">
        <f>IFERROR(ROUND(E3715/L3715,2),0)</f>
        <v>0</v>
      </c>
      <c r="P3715" s="12" t="s">
        <v>8290</v>
      </c>
      <c r="Q3715" t="s">
        <v>8302</v>
      </c>
      <c r="R3715" s="9">
        <f t="shared" ref="R3715:R3778" si="179">(((J3715/60)/60)/24)+DATE(1970,1,1)</f>
        <v>42053.198287037041</v>
      </c>
      <c r="S3715" s="9">
        <f t="shared" ref="S3715:S3778" si="180">(((I3715/60)/60)/24)+DATE(1970,1,1)</f>
        <v>42083.15662037037</v>
      </c>
      <c r="T3715">
        <f t="shared" si="178"/>
        <v>2015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1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>ROUND(E3716/D3716*100,0)</f>
        <v>0</v>
      </c>
      <c r="O3716">
        <f>IFERROR(ROUND(E3716/L3716,2),0)</f>
        <v>0</v>
      </c>
      <c r="P3716" s="12" t="s">
        <v>8290</v>
      </c>
      <c r="Q3716" t="s">
        <v>8302</v>
      </c>
      <c r="R3716" s="9">
        <f t="shared" si="179"/>
        <v>42559.064143518524</v>
      </c>
      <c r="S3716" s="9">
        <f t="shared" si="180"/>
        <v>42616.246527777781</v>
      </c>
      <c r="T3716">
        <f t="shared" si="178"/>
        <v>2016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1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>ROUND(E3717/D3717*100,0)</f>
        <v>0</v>
      </c>
      <c r="O3717">
        <f>IFERROR(ROUND(E3717/L3717,2),0)</f>
        <v>0</v>
      </c>
      <c r="P3717" s="12" t="s">
        <v>8290</v>
      </c>
      <c r="Q3717" t="s">
        <v>8302</v>
      </c>
      <c r="R3717" s="9">
        <f t="shared" si="179"/>
        <v>41969.767824074079</v>
      </c>
      <c r="S3717" s="9">
        <f t="shared" si="180"/>
        <v>42012.762499999997</v>
      </c>
      <c r="T3717">
        <f t="shared" si="178"/>
        <v>2014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1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>ROUND(E3718/D3718*100,0)</f>
        <v>0</v>
      </c>
      <c r="O3718">
        <f>IFERROR(ROUND(E3718/L3718,2),0)</f>
        <v>0</v>
      </c>
      <c r="P3718" s="12" t="s">
        <v>8290</v>
      </c>
      <c r="Q3718" t="s">
        <v>8302</v>
      </c>
      <c r="R3718" s="9">
        <f t="shared" si="179"/>
        <v>41904.07671296296</v>
      </c>
      <c r="S3718" s="9">
        <f t="shared" si="180"/>
        <v>41934.07671296296</v>
      </c>
      <c r="T3718">
        <f t="shared" si="178"/>
        <v>2014</v>
      </c>
    </row>
    <row r="3719" spans="1:20" ht="43.5" x14ac:dyDescent="0.35">
      <c r="A3719">
        <v>459</v>
      </c>
      <c r="B3719" s="3" t="s">
        <v>460</v>
      </c>
      <c r="C3719" s="3" t="s">
        <v>4569</v>
      </c>
      <c r="D3719" s="6">
        <v>39000</v>
      </c>
      <c r="E3719" s="8">
        <v>25</v>
      </c>
      <c r="F3719" t="s">
        <v>8220</v>
      </c>
      <c r="G3719" t="s">
        <v>8223</v>
      </c>
      <c r="H3719" t="s">
        <v>8245</v>
      </c>
      <c r="I3719" s="11">
        <v>1321201327</v>
      </c>
      <c r="J3719">
        <v>1316013727</v>
      </c>
      <c r="K3719" t="b">
        <v>0</v>
      </c>
      <c r="L3719">
        <v>1</v>
      </c>
      <c r="M3719" t="b">
        <v>0</v>
      </c>
      <c r="N3719">
        <f>ROUND(E3719/D3719*100,0)</f>
        <v>0</v>
      </c>
      <c r="O3719">
        <f>IFERROR(ROUND(E3719/L3719,2),0)</f>
        <v>25</v>
      </c>
      <c r="P3719" s="12" t="s">
        <v>8290</v>
      </c>
      <c r="Q3719" t="s">
        <v>8304</v>
      </c>
      <c r="R3719" s="9">
        <f t="shared" si="179"/>
        <v>40800.6403587963</v>
      </c>
      <c r="S3719" s="9">
        <f t="shared" si="180"/>
        <v>40860.682025462964</v>
      </c>
      <c r="T3719">
        <f t="shared" si="178"/>
        <v>2011</v>
      </c>
    </row>
    <row r="3720" spans="1:20" ht="29" x14ac:dyDescent="0.35">
      <c r="A3720">
        <v>2763</v>
      </c>
      <c r="B3720" s="3" t="s">
        <v>2763</v>
      </c>
      <c r="C3720" s="3" t="s">
        <v>6873</v>
      </c>
      <c r="D3720" s="6">
        <v>39400</v>
      </c>
      <c r="E3720" s="8">
        <v>90</v>
      </c>
      <c r="F3720" t="s">
        <v>8220</v>
      </c>
      <c r="G3720" t="s">
        <v>8223</v>
      </c>
      <c r="H3720" t="s">
        <v>8245</v>
      </c>
      <c r="I3720" s="11">
        <v>1369403684</v>
      </c>
      <c r="J3720">
        <v>1365515684</v>
      </c>
      <c r="K3720" t="b">
        <v>0</v>
      </c>
      <c r="L3720">
        <v>3</v>
      </c>
      <c r="M3720" t="b">
        <v>0</v>
      </c>
      <c r="N3720">
        <f>ROUND(E3720/D3720*100,0)</f>
        <v>0</v>
      </c>
      <c r="O3720">
        <f>IFERROR(ROUND(E3720/L3720,2),0)</f>
        <v>30</v>
      </c>
      <c r="P3720" s="12" t="s">
        <v>8280</v>
      </c>
      <c r="Q3720" t="s">
        <v>8321</v>
      </c>
      <c r="R3720" s="9">
        <f t="shared" si="179"/>
        <v>41373.579675925925</v>
      </c>
      <c r="S3720" s="9">
        <f t="shared" si="180"/>
        <v>41418.579675925925</v>
      </c>
      <c r="T3720">
        <f t="shared" si="178"/>
        <v>2013</v>
      </c>
    </row>
    <row r="3721" spans="1:20" ht="58" x14ac:dyDescent="0.35">
      <c r="A3721">
        <v>2673</v>
      </c>
      <c r="B3721" s="3" t="s">
        <v>2673</v>
      </c>
      <c r="C3721" s="3" t="s">
        <v>6783</v>
      </c>
      <c r="D3721" s="6">
        <v>40000</v>
      </c>
      <c r="E3721" s="8">
        <v>11032</v>
      </c>
      <c r="F3721" t="s">
        <v>8220</v>
      </c>
      <c r="G3721" t="s">
        <v>8223</v>
      </c>
      <c r="H3721" t="s">
        <v>8245</v>
      </c>
      <c r="I3721" s="11">
        <v>1414622700</v>
      </c>
      <c r="J3721">
        <v>1412081999</v>
      </c>
      <c r="K3721" t="b">
        <v>1</v>
      </c>
      <c r="L3721">
        <v>66</v>
      </c>
      <c r="M3721" t="b">
        <v>0</v>
      </c>
      <c r="N3721">
        <f>ROUND(E3721/D3721*100,0)</f>
        <v>28</v>
      </c>
      <c r="O3721">
        <f>IFERROR(ROUND(E3721/L3721,2),0)</f>
        <v>167.15</v>
      </c>
      <c r="P3721" s="12" t="s">
        <v>8277</v>
      </c>
      <c r="Q3721" t="s">
        <v>8305</v>
      </c>
      <c r="R3721" s="9">
        <f t="shared" si="179"/>
        <v>41912.541655092595</v>
      </c>
      <c r="S3721" s="9">
        <f t="shared" si="180"/>
        <v>41941.947916666664</v>
      </c>
      <c r="T3721">
        <f t="shared" si="178"/>
        <v>2014</v>
      </c>
    </row>
    <row r="3722" spans="1:20" ht="43.5" x14ac:dyDescent="0.35">
      <c r="A3722">
        <v>1783</v>
      </c>
      <c r="B3722" s="3" t="s">
        <v>1784</v>
      </c>
      <c r="C3722" s="3" t="s">
        <v>5893</v>
      </c>
      <c r="D3722" s="6">
        <v>40000</v>
      </c>
      <c r="E3722" s="8">
        <v>9477</v>
      </c>
      <c r="F3722" t="s">
        <v>8220</v>
      </c>
      <c r="G3722" t="s">
        <v>8223</v>
      </c>
      <c r="H3722" t="s">
        <v>8245</v>
      </c>
      <c r="I3722" s="11">
        <v>1432248478</v>
      </c>
      <c r="J3722">
        <v>1429656478</v>
      </c>
      <c r="K3722" t="b">
        <v>1</v>
      </c>
      <c r="L3722">
        <v>185</v>
      </c>
      <c r="M3722" t="b">
        <v>0</v>
      </c>
      <c r="N3722">
        <f>ROUND(E3722/D3722*100,0)</f>
        <v>24</v>
      </c>
      <c r="O3722">
        <f>IFERROR(ROUND(E3722/L3722,2),0)</f>
        <v>51.23</v>
      </c>
      <c r="P3722" s="12" t="s">
        <v>8282</v>
      </c>
      <c r="Q3722" t="s">
        <v>8283</v>
      </c>
      <c r="R3722" s="9">
        <f t="shared" si="179"/>
        <v>42115.949976851851</v>
      </c>
      <c r="S3722" s="9">
        <f t="shared" si="180"/>
        <v>42145.949976851851</v>
      </c>
      <c r="T3722">
        <f t="shared" si="178"/>
        <v>2015</v>
      </c>
    </row>
    <row r="3723" spans="1:20" ht="43.5" x14ac:dyDescent="0.35">
      <c r="A3723">
        <v>708</v>
      </c>
      <c r="B3723" s="3" t="s">
        <v>709</v>
      </c>
      <c r="C3723" s="3" t="s">
        <v>4818</v>
      </c>
      <c r="D3723" s="6">
        <v>40000</v>
      </c>
      <c r="E3723" s="8">
        <v>8837</v>
      </c>
      <c r="F3723" t="s">
        <v>8220</v>
      </c>
      <c r="G3723" t="s">
        <v>8224</v>
      </c>
      <c r="H3723" t="s">
        <v>8246</v>
      </c>
      <c r="I3723" s="11">
        <v>1410616600</v>
      </c>
      <c r="J3723">
        <v>1405432600</v>
      </c>
      <c r="K3723" t="b">
        <v>0</v>
      </c>
      <c r="L3723">
        <v>369</v>
      </c>
      <c r="M3723" t="b">
        <v>0</v>
      </c>
      <c r="N3723">
        <f>ROUND(E3723/D3723*100,0)</f>
        <v>22</v>
      </c>
      <c r="O3723">
        <f>IFERROR(ROUND(E3723/L3723,2),0)</f>
        <v>23.95</v>
      </c>
      <c r="P3723" s="12" t="s">
        <v>8277</v>
      </c>
      <c r="Q3723" t="s">
        <v>8279</v>
      </c>
      <c r="R3723" s="9">
        <f t="shared" si="179"/>
        <v>41835.581018518518</v>
      </c>
      <c r="S3723" s="9">
        <f t="shared" si="180"/>
        <v>41895.581018518518</v>
      </c>
      <c r="T3723">
        <f t="shared" si="178"/>
        <v>2014</v>
      </c>
    </row>
    <row r="3724" spans="1:20" ht="43.5" x14ac:dyDescent="0.35">
      <c r="A3724">
        <v>3107</v>
      </c>
      <c r="B3724" s="3" t="s">
        <v>3107</v>
      </c>
      <c r="C3724" s="3" t="s">
        <v>7217</v>
      </c>
      <c r="D3724" s="6">
        <v>40000</v>
      </c>
      <c r="E3724" s="8">
        <v>7905</v>
      </c>
      <c r="F3724" t="s">
        <v>8220</v>
      </c>
      <c r="G3724" t="s">
        <v>8223</v>
      </c>
      <c r="H3724" t="s">
        <v>8245</v>
      </c>
      <c r="I3724" s="11">
        <v>1431372751</v>
      </c>
      <c r="J3724">
        <v>1430767951</v>
      </c>
      <c r="K3724" t="b">
        <v>0</v>
      </c>
      <c r="L3724">
        <v>29</v>
      </c>
      <c r="M3724" t="b">
        <v>0</v>
      </c>
      <c r="N3724">
        <f>ROUND(E3724/D3724*100,0)</f>
        <v>20</v>
      </c>
      <c r="O3724">
        <f>IFERROR(ROUND(E3724/L3724,2),0)</f>
        <v>272.58999999999997</v>
      </c>
      <c r="P3724" s="12" t="s">
        <v>8266</v>
      </c>
      <c r="Q3724" t="s">
        <v>8267</v>
      </c>
      <c r="R3724" s="9">
        <f t="shared" si="179"/>
        <v>42128.814247685179</v>
      </c>
      <c r="S3724" s="9">
        <f t="shared" si="180"/>
        <v>42135.814247685179</v>
      </c>
      <c r="T3724">
        <f t="shared" si="178"/>
        <v>2015</v>
      </c>
    </row>
    <row r="3725" spans="1:20" ht="43.5" x14ac:dyDescent="0.35">
      <c r="A3725">
        <v>480</v>
      </c>
      <c r="B3725" s="3" t="s">
        <v>481</v>
      </c>
      <c r="C3725" s="3" t="s">
        <v>4590</v>
      </c>
      <c r="D3725" s="6">
        <v>40000</v>
      </c>
      <c r="E3725" s="8">
        <v>7764</v>
      </c>
      <c r="F3725" t="s">
        <v>8220</v>
      </c>
      <c r="G3725" t="s">
        <v>8223</v>
      </c>
      <c r="H3725" t="s">
        <v>8245</v>
      </c>
      <c r="I3725" s="11">
        <v>1376049615</v>
      </c>
      <c r="J3725">
        <v>1373457615</v>
      </c>
      <c r="K3725" t="b">
        <v>0</v>
      </c>
      <c r="L3725">
        <v>140</v>
      </c>
      <c r="M3725" t="b">
        <v>0</v>
      </c>
      <c r="N3725">
        <f>ROUND(E3725/D3725*100,0)</f>
        <v>19</v>
      </c>
      <c r="O3725">
        <f>IFERROR(ROUND(E3725/L3725,2),0)</f>
        <v>55.46</v>
      </c>
      <c r="P3725" s="12" t="s">
        <v>8290</v>
      </c>
      <c r="Q3725" t="s">
        <v>8304</v>
      </c>
      <c r="R3725" s="9">
        <f t="shared" si="179"/>
        <v>41465.500173611108</v>
      </c>
      <c r="S3725" s="9">
        <f t="shared" si="180"/>
        <v>41495.500173611108</v>
      </c>
      <c r="T3725">
        <f t="shared" si="178"/>
        <v>2013</v>
      </c>
    </row>
    <row r="3726" spans="1:20" x14ac:dyDescent="0.35">
      <c r="A3726">
        <v>185</v>
      </c>
      <c r="B3726" s="3" t="s">
        <v>187</v>
      </c>
      <c r="C3726" s="3" t="s">
        <v>4295</v>
      </c>
      <c r="D3726" s="6">
        <v>40000</v>
      </c>
      <c r="E3726" s="8">
        <v>2200</v>
      </c>
      <c r="F3726" t="s">
        <v>8220</v>
      </c>
      <c r="G3726" t="s">
        <v>8233</v>
      </c>
      <c r="H3726" t="s">
        <v>8253</v>
      </c>
      <c r="I3726" s="11">
        <v>1471557139</v>
      </c>
      <c r="J3726">
        <v>1468965139</v>
      </c>
      <c r="K3726" t="b">
        <v>0</v>
      </c>
      <c r="L3726">
        <v>10</v>
      </c>
      <c r="M3726" t="b">
        <v>0</v>
      </c>
      <c r="N3726">
        <f>ROUND(E3726/D3726*100,0)</f>
        <v>6</v>
      </c>
      <c r="O3726">
        <f>IFERROR(ROUND(E3726/L3726,2),0)</f>
        <v>220</v>
      </c>
      <c r="P3726" s="12" t="s">
        <v>8290</v>
      </c>
      <c r="Q3726" t="s">
        <v>8292</v>
      </c>
      <c r="R3726" s="9">
        <f t="shared" si="179"/>
        <v>42570.91133101852</v>
      </c>
      <c r="S3726" s="9">
        <f t="shared" si="180"/>
        <v>42600.91133101852</v>
      </c>
      <c r="T3726">
        <f t="shared" si="178"/>
        <v>2016</v>
      </c>
    </row>
    <row r="3727" spans="1:20" ht="43.5" x14ac:dyDescent="0.35">
      <c r="A3727">
        <v>1769</v>
      </c>
      <c r="B3727" s="3" t="s">
        <v>1770</v>
      </c>
      <c r="C3727" s="3" t="s">
        <v>5879</v>
      </c>
      <c r="D3727" s="6">
        <v>40000</v>
      </c>
      <c r="E3727" s="8">
        <v>1081</v>
      </c>
      <c r="F3727" t="s">
        <v>8220</v>
      </c>
      <c r="G3727" t="s">
        <v>8223</v>
      </c>
      <c r="H3727" t="s">
        <v>8245</v>
      </c>
      <c r="I3727" s="11">
        <v>1421177959</v>
      </c>
      <c r="J3727">
        <v>1418585959</v>
      </c>
      <c r="K3727" t="b">
        <v>1</v>
      </c>
      <c r="L3727">
        <v>22</v>
      </c>
      <c r="M3727" t="b">
        <v>0</v>
      </c>
      <c r="N3727">
        <f>ROUND(E3727/D3727*100,0)</f>
        <v>3</v>
      </c>
      <c r="O3727">
        <f>IFERROR(ROUND(E3727/L3727,2),0)</f>
        <v>49.14</v>
      </c>
      <c r="P3727" s="12" t="s">
        <v>8282</v>
      </c>
      <c r="Q3727" t="s">
        <v>8283</v>
      </c>
      <c r="R3727" s="9">
        <f t="shared" si="179"/>
        <v>41987.818969907406</v>
      </c>
      <c r="S3727" s="9">
        <f t="shared" si="180"/>
        <v>42017.818969907406</v>
      </c>
      <c r="T3727">
        <f t="shared" si="178"/>
        <v>2014</v>
      </c>
    </row>
    <row r="3728" spans="1:20" ht="58" x14ac:dyDescent="0.35">
      <c r="A3728">
        <v>3845</v>
      </c>
      <c r="B3728" s="3" t="s">
        <v>3842</v>
      </c>
      <c r="C3728" s="3" t="s">
        <v>7954</v>
      </c>
      <c r="D3728" s="6">
        <v>40000</v>
      </c>
      <c r="E3728" s="8">
        <v>842</v>
      </c>
      <c r="F3728" t="s">
        <v>8220</v>
      </c>
      <c r="G3728" t="s">
        <v>8223</v>
      </c>
      <c r="H3728" t="s">
        <v>8245</v>
      </c>
      <c r="I3728" s="11">
        <v>1443711774</v>
      </c>
      <c r="J3728">
        <v>1441119774</v>
      </c>
      <c r="K3728" t="b">
        <v>1</v>
      </c>
      <c r="L3728">
        <v>12</v>
      </c>
      <c r="M3728" t="b">
        <v>0</v>
      </c>
      <c r="N3728">
        <f>ROUND(E3728/D3728*100,0)</f>
        <v>2</v>
      </c>
      <c r="O3728">
        <f>IFERROR(ROUND(E3728/L3728,2),0)</f>
        <v>70.17</v>
      </c>
      <c r="P3728" s="12" t="s">
        <v>8266</v>
      </c>
      <c r="Q3728" t="s">
        <v>8268</v>
      </c>
      <c r="R3728" s="9">
        <f t="shared" si="179"/>
        <v>42248.627013888887</v>
      </c>
      <c r="S3728" s="9">
        <f t="shared" si="180"/>
        <v>42278.627013888887</v>
      </c>
      <c r="T3728">
        <f t="shared" si="178"/>
        <v>2015</v>
      </c>
    </row>
    <row r="3729" spans="1:20" ht="43.5" x14ac:dyDescent="0.35">
      <c r="A3729">
        <v>422</v>
      </c>
      <c r="B3729" s="3" t="s">
        <v>423</v>
      </c>
      <c r="C3729" s="3" t="s">
        <v>4532</v>
      </c>
      <c r="D3729" s="6">
        <v>40000</v>
      </c>
      <c r="E3729" s="8">
        <v>430</v>
      </c>
      <c r="F3729" t="s">
        <v>8220</v>
      </c>
      <c r="G3729" t="s">
        <v>8223</v>
      </c>
      <c r="H3729" t="s">
        <v>8245</v>
      </c>
      <c r="I3729" s="11">
        <v>1410416097</v>
      </c>
      <c r="J3729">
        <v>1407824097</v>
      </c>
      <c r="K3729" t="b">
        <v>0</v>
      </c>
      <c r="L3729">
        <v>12</v>
      </c>
      <c r="M3729" t="b">
        <v>0</v>
      </c>
      <c r="N3729">
        <f>ROUND(E3729/D3729*100,0)</f>
        <v>1</v>
      </c>
      <c r="O3729">
        <f>IFERROR(ROUND(E3729/L3729,2),0)</f>
        <v>35.83</v>
      </c>
      <c r="P3729" s="12" t="s">
        <v>8290</v>
      </c>
      <c r="Q3729" t="s">
        <v>8304</v>
      </c>
      <c r="R3729" s="9">
        <f t="shared" si="179"/>
        <v>41863.260381944441</v>
      </c>
      <c r="S3729" s="9">
        <f t="shared" si="180"/>
        <v>41893.260381944441</v>
      </c>
      <c r="T3729">
        <f t="shared" si="178"/>
        <v>2014</v>
      </c>
    </row>
    <row r="3730" spans="1:20" ht="58" x14ac:dyDescent="0.35">
      <c r="A3730">
        <v>2679</v>
      </c>
      <c r="B3730" s="3" t="s">
        <v>2679</v>
      </c>
      <c r="C3730" s="3" t="s">
        <v>6789</v>
      </c>
      <c r="D3730" s="6">
        <v>40000</v>
      </c>
      <c r="E3730" s="8">
        <v>132</v>
      </c>
      <c r="F3730" t="s">
        <v>8220</v>
      </c>
      <c r="G3730" t="s">
        <v>8223</v>
      </c>
      <c r="H3730" t="s">
        <v>8245</v>
      </c>
      <c r="I3730" s="11">
        <v>1425081694</v>
      </c>
      <c r="J3730">
        <v>1422489694</v>
      </c>
      <c r="K3730" t="b">
        <v>0</v>
      </c>
      <c r="L3730">
        <v>3</v>
      </c>
      <c r="M3730" t="b">
        <v>0</v>
      </c>
      <c r="N3730">
        <f>ROUND(E3730/D3730*100,0)</f>
        <v>0</v>
      </c>
      <c r="O3730">
        <f>IFERROR(ROUND(E3730/L3730,2),0)</f>
        <v>44</v>
      </c>
      <c r="P3730" s="12" t="s">
        <v>8277</v>
      </c>
      <c r="Q3730" t="s">
        <v>8305</v>
      </c>
      <c r="R3730" s="9">
        <f t="shared" si="179"/>
        <v>42033.001087962963</v>
      </c>
      <c r="S3730" s="9">
        <f t="shared" si="180"/>
        <v>42063.001087962963</v>
      </c>
      <c r="T3730">
        <f t="shared" si="178"/>
        <v>2015</v>
      </c>
    </row>
    <row r="3731" spans="1:20" ht="58" x14ac:dyDescent="0.35">
      <c r="A3731">
        <v>1115</v>
      </c>
      <c r="B3731" s="3" t="s">
        <v>1116</v>
      </c>
      <c r="C3731" s="3" t="s">
        <v>5225</v>
      </c>
      <c r="D3731" s="6">
        <v>40000</v>
      </c>
      <c r="E3731" s="8">
        <v>53</v>
      </c>
      <c r="F3731" t="s">
        <v>8220</v>
      </c>
      <c r="G3731" t="s">
        <v>8223</v>
      </c>
      <c r="H3731" t="s">
        <v>8245</v>
      </c>
      <c r="I3731" s="11">
        <v>1459352495</v>
      </c>
      <c r="J3731">
        <v>1456764095</v>
      </c>
      <c r="K3731" t="b">
        <v>0</v>
      </c>
      <c r="L3731">
        <v>4</v>
      </c>
      <c r="M3731" t="b">
        <v>0</v>
      </c>
      <c r="N3731">
        <f>ROUND(E3731/D3731*100,0)</f>
        <v>0</v>
      </c>
      <c r="O3731">
        <f>IFERROR(ROUND(E3731/L3731,2),0)</f>
        <v>13.25</v>
      </c>
      <c r="P3731" s="12" t="s">
        <v>8285</v>
      </c>
      <c r="Q3731" t="s">
        <v>8300</v>
      </c>
      <c r="R3731" s="9">
        <f t="shared" si="179"/>
        <v>42429.695543981477</v>
      </c>
      <c r="S3731" s="9">
        <f t="shared" si="180"/>
        <v>42459.653877314813</v>
      </c>
      <c r="T3731">
        <f t="shared" si="178"/>
        <v>2016</v>
      </c>
    </row>
    <row r="3732" spans="1:20" ht="43.5" x14ac:dyDescent="0.35">
      <c r="A3732">
        <v>1131</v>
      </c>
      <c r="B3732" s="3" t="s">
        <v>1132</v>
      </c>
      <c r="C3732" s="3" t="s">
        <v>5241</v>
      </c>
      <c r="D3732" s="6">
        <v>40000</v>
      </c>
      <c r="E3732" s="8">
        <v>0</v>
      </c>
      <c r="F3732" t="s">
        <v>8220</v>
      </c>
      <c r="G3732" t="s">
        <v>8225</v>
      </c>
      <c r="H3732" t="s">
        <v>8247</v>
      </c>
      <c r="I3732" s="11">
        <v>1450993668</v>
      </c>
      <c r="J3732">
        <v>1448401668</v>
      </c>
      <c r="K3732" t="b">
        <v>0</v>
      </c>
      <c r="L3732">
        <v>0</v>
      </c>
      <c r="M3732" t="b">
        <v>0</v>
      </c>
      <c r="N3732">
        <f>ROUND(E3732/D3732*100,0)</f>
        <v>0</v>
      </c>
      <c r="O3732">
        <f>IFERROR(ROUND(E3732/L3732,2),0)</f>
        <v>0</v>
      </c>
      <c r="P3732" s="12" t="s">
        <v>8285</v>
      </c>
      <c r="Q3732" t="s">
        <v>8309</v>
      </c>
      <c r="R3732" s="9">
        <f t="shared" si="179"/>
        <v>42332.908194444448</v>
      </c>
      <c r="S3732" s="9">
        <f t="shared" si="180"/>
        <v>42362.908194444448</v>
      </c>
      <c r="T3732">
        <f t="shared" ref="T3732:T3795" si="181">YEAR(R3732)</f>
        <v>2015</v>
      </c>
    </row>
    <row r="3733" spans="1:20" ht="58" x14ac:dyDescent="0.35">
      <c r="A3733">
        <v>1432</v>
      </c>
      <c r="B3733" s="3" t="s">
        <v>1433</v>
      </c>
      <c r="C3733" s="3" t="s">
        <v>5542</v>
      </c>
      <c r="D3733" s="6">
        <v>40000</v>
      </c>
      <c r="E3733" s="8">
        <v>0</v>
      </c>
      <c r="F3733" t="s">
        <v>8220</v>
      </c>
      <c r="G3733" t="s">
        <v>8223</v>
      </c>
      <c r="H3733" t="s">
        <v>8245</v>
      </c>
      <c r="I3733" s="11">
        <v>1437417828</v>
      </c>
      <c r="J3733">
        <v>1434825828</v>
      </c>
      <c r="K3733" t="b">
        <v>0</v>
      </c>
      <c r="L3733">
        <v>0</v>
      </c>
      <c r="M3733" t="b">
        <v>0</v>
      </c>
      <c r="N3733">
        <f>ROUND(E3733/D3733*100,0)</f>
        <v>0</v>
      </c>
      <c r="O3733">
        <f>IFERROR(ROUND(E3733/L3733,2),0)</f>
        <v>0</v>
      </c>
      <c r="P3733" s="12" t="s">
        <v>8280</v>
      </c>
      <c r="Q3733" t="s">
        <v>8313</v>
      </c>
      <c r="R3733" s="9">
        <f t="shared" si="179"/>
        <v>42175.780416666668</v>
      </c>
      <c r="S3733" s="9">
        <f t="shared" si="180"/>
        <v>42205.780416666668</v>
      </c>
      <c r="T3733">
        <f t="shared" si="181"/>
        <v>2015</v>
      </c>
    </row>
    <row r="3734" spans="1:20" ht="29" x14ac:dyDescent="0.35">
      <c r="A3734">
        <v>2130</v>
      </c>
      <c r="B3734" s="3" t="s">
        <v>2131</v>
      </c>
      <c r="C3734" s="3" t="s">
        <v>6240</v>
      </c>
      <c r="D3734" s="6">
        <v>42000</v>
      </c>
      <c r="E3734" s="8">
        <v>85</v>
      </c>
      <c r="F3734" t="s">
        <v>8220</v>
      </c>
      <c r="G3734" t="s">
        <v>8223</v>
      </c>
      <c r="H3734" t="s">
        <v>8245</v>
      </c>
      <c r="I3734" s="11">
        <v>1408154663</v>
      </c>
      <c r="J3734">
        <v>1405130663</v>
      </c>
      <c r="K3734" t="b">
        <v>0</v>
      </c>
      <c r="L3734">
        <v>4</v>
      </c>
      <c r="M3734" t="b">
        <v>0</v>
      </c>
      <c r="N3734">
        <f>ROUND(E3734/D3734*100,0)</f>
        <v>0</v>
      </c>
      <c r="O3734">
        <f>IFERROR(ROUND(E3734/L3734,2),0)</f>
        <v>21.25</v>
      </c>
      <c r="P3734" s="12" t="s">
        <v>8285</v>
      </c>
      <c r="Q3734" t="s">
        <v>8300</v>
      </c>
      <c r="R3734" s="9">
        <f t="shared" si="179"/>
        <v>41832.086377314816</v>
      </c>
      <c r="S3734" s="9">
        <f t="shared" si="180"/>
        <v>41867.086377314816</v>
      </c>
      <c r="T3734">
        <f t="shared" si="181"/>
        <v>2014</v>
      </c>
    </row>
    <row r="3735" spans="1:20" ht="58" x14ac:dyDescent="0.35">
      <c r="A3735">
        <v>1911</v>
      </c>
      <c r="B3735" s="3" t="s">
        <v>1912</v>
      </c>
      <c r="C3735" s="3" t="s">
        <v>6021</v>
      </c>
      <c r="D3735" s="6">
        <v>42500</v>
      </c>
      <c r="E3735" s="8">
        <v>10</v>
      </c>
      <c r="F3735" t="s">
        <v>8220</v>
      </c>
      <c r="G3735" t="s">
        <v>8227</v>
      </c>
      <c r="H3735" t="s">
        <v>8249</v>
      </c>
      <c r="I3735" s="11">
        <v>1407545334</v>
      </c>
      <c r="J3735">
        <v>1404953334</v>
      </c>
      <c r="K3735" t="b">
        <v>0</v>
      </c>
      <c r="L3735">
        <v>1</v>
      </c>
      <c r="M3735" t="b">
        <v>0</v>
      </c>
      <c r="N3735">
        <f>ROUND(E3735/D3735*100,0)</f>
        <v>0</v>
      </c>
      <c r="O3735">
        <f>IFERROR(ROUND(E3735/L3735,2),0)</f>
        <v>10</v>
      </c>
      <c r="P3735" s="12" t="s">
        <v>8277</v>
      </c>
      <c r="Q3735" t="s">
        <v>8287</v>
      </c>
      <c r="R3735" s="9">
        <f t="shared" si="179"/>
        <v>41830.033958333333</v>
      </c>
      <c r="S3735" s="9">
        <f t="shared" si="180"/>
        <v>41860.033958333333</v>
      </c>
      <c r="T3735">
        <f t="shared" si="181"/>
        <v>2014</v>
      </c>
    </row>
    <row r="3736" spans="1:20" x14ac:dyDescent="0.35">
      <c r="A3736">
        <v>2507</v>
      </c>
      <c r="B3736" s="3" t="s">
        <v>2507</v>
      </c>
      <c r="C3736" s="3" t="s">
        <v>6617</v>
      </c>
      <c r="D3736" s="6">
        <v>42850</v>
      </c>
      <c r="E3736" s="8">
        <v>0</v>
      </c>
      <c r="F3736" t="s">
        <v>8220</v>
      </c>
      <c r="G3736" t="s">
        <v>8223</v>
      </c>
      <c r="H3736" t="s">
        <v>8245</v>
      </c>
      <c r="I3736" s="11">
        <v>1431308704</v>
      </c>
      <c r="J3736">
        <v>1428716704</v>
      </c>
      <c r="K3736" t="b">
        <v>0</v>
      </c>
      <c r="L3736">
        <v>0</v>
      </c>
      <c r="M3736" t="b">
        <v>0</v>
      </c>
      <c r="N3736">
        <f>ROUND(E3736/D3736*100,0)</f>
        <v>0</v>
      </c>
      <c r="O3736">
        <f>IFERROR(ROUND(E3736/L3736,2),0)</f>
        <v>0</v>
      </c>
      <c r="P3736" s="12" t="s">
        <v>8288</v>
      </c>
      <c r="Q3736" t="s">
        <v>8322</v>
      </c>
      <c r="R3736" s="9">
        <f t="shared" si="179"/>
        <v>42105.072962962964</v>
      </c>
      <c r="S3736" s="9">
        <f t="shared" si="180"/>
        <v>42135.072962962964</v>
      </c>
      <c r="T3736">
        <f t="shared" si="181"/>
        <v>2015</v>
      </c>
    </row>
    <row r="3737" spans="1:20" ht="29" x14ac:dyDescent="0.35">
      <c r="A3737">
        <v>1088</v>
      </c>
      <c r="B3737" s="3" t="s">
        <v>1089</v>
      </c>
      <c r="C3737" s="3" t="s">
        <v>5198</v>
      </c>
      <c r="D3737" s="6">
        <v>45000</v>
      </c>
      <c r="E3737" s="8">
        <v>6382.34</v>
      </c>
      <c r="F3737" t="s">
        <v>8220</v>
      </c>
      <c r="G3737" t="s">
        <v>8223</v>
      </c>
      <c r="H3737" t="s">
        <v>8245</v>
      </c>
      <c r="I3737" s="11">
        <v>1398366667</v>
      </c>
      <c r="J3737">
        <v>1395774667</v>
      </c>
      <c r="K3737" t="b">
        <v>0</v>
      </c>
      <c r="L3737">
        <v>147</v>
      </c>
      <c r="M3737" t="b">
        <v>0</v>
      </c>
      <c r="N3737">
        <f>ROUND(E3737/D3737*100,0)</f>
        <v>14</v>
      </c>
      <c r="O3737">
        <f>IFERROR(ROUND(E3737/L3737,2),0)</f>
        <v>43.42</v>
      </c>
      <c r="P3737" s="12" t="s">
        <v>8285</v>
      </c>
      <c r="Q3737" t="s">
        <v>8300</v>
      </c>
      <c r="R3737" s="9">
        <f t="shared" si="179"/>
        <v>41723.799386574072</v>
      </c>
      <c r="S3737" s="9">
        <f t="shared" si="180"/>
        <v>41753.799386574072</v>
      </c>
      <c r="T3737">
        <f t="shared" si="181"/>
        <v>2014</v>
      </c>
    </row>
    <row r="3738" spans="1:20" ht="43.5" x14ac:dyDescent="0.35">
      <c r="A3738">
        <v>1143</v>
      </c>
      <c r="B3738" s="3" t="s">
        <v>1144</v>
      </c>
      <c r="C3738" s="3" t="s">
        <v>5253</v>
      </c>
      <c r="D3738" s="6">
        <v>45000</v>
      </c>
      <c r="E3738" s="8">
        <v>186</v>
      </c>
      <c r="F3738" t="s">
        <v>8220</v>
      </c>
      <c r="G3738" t="s">
        <v>8223</v>
      </c>
      <c r="H3738" t="s">
        <v>8245</v>
      </c>
      <c r="I3738" s="11">
        <v>1450327126</v>
      </c>
      <c r="J3738">
        <v>1447735126</v>
      </c>
      <c r="K3738" t="b">
        <v>0</v>
      </c>
      <c r="L3738">
        <v>8</v>
      </c>
      <c r="M3738" t="b">
        <v>0</v>
      </c>
      <c r="N3738">
        <f>ROUND(E3738/D3738*100,0)</f>
        <v>0</v>
      </c>
      <c r="O3738">
        <f>IFERROR(ROUND(E3738/L3738,2),0)</f>
        <v>23.25</v>
      </c>
      <c r="P3738" s="12" t="s">
        <v>8285</v>
      </c>
      <c r="Q3738" t="s">
        <v>8309</v>
      </c>
      <c r="R3738" s="9">
        <f t="shared" si="179"/>
        <v>42325.19358796296</v>
      </c>
      <c r="S3738" s="9">
        <f t="shared" si="180"/>
        <v>42355.19358796296</v>
      </c>
      <c r="T3738">
        <f t="shared" si="181"/>
        <v>2015</v>
      </c>
    </row>
    <row r="3739" spans="1:20" ht="29" x14ac:dyDescent="0.35">
      <c r="A3739">
        <v>2884</v>
      </c>
      <c r="B3739" s="3" t="s">
        <v>2884</v>
      </c>
      <c r="C3739" s="3" t="s">
        <v>6994</v>
      </c>
      <c r="D3739" s="6">
        <v>45000</v>
      </c>
      <c r="E3739" s="8">
        <v>185</v>
      </c>
      <c r="F3739" t="s">
        <v>8220</v>
      </c>
      <c r="G3739" t="s">
        <v>8223</v>
      </c>
      <c r="H3739" t="s">
        <v>8245</v>
      </c>
      <c r="I3739" s="11">
        <v>1417800435</v>
      </c>
      <c r="J3739">
        <v>1415208435</v>
      </c>
      <c r="K3739" t="b">
        <v>0</v>
      </c>
      <c r="L3739">
        <v>4</v>
      </c>
      <c r="M3739" t="b">
        <v>0</v>
      </c>
      <c r="N3739">
        <f>ROUND(E3739/D3739*100,0)</f>
        <v>0</v>
      </c>
      <c r="O3739">
        <f>IFERROR(ROUND(E3739/L3739,2),0)</f>
        <v>46.25</v>
      </c>
      <c r="P3739" s="12" t="s">
        <v>8266</v>
      </c>
      <c r="Q3739" t="s">
        <v>8268</v>
      </c>
      <c r="R3739" s="9">
        <f t="shared" si="179"/>
        <v>41948.727256944447</v>
      </c>
      <c r="S3739" s="9">
        <f t="shared" si="180"/>
        <v>41978.727256944447</v>
      </c>
      <c r="T3739">
        <f t="shared" si="181"/>
        <v>2014</v>
      </c>
    </row>
    <row r="3740" spans="1:20" ht="43.5" x14ac:dyDescent="0.35">
      <c r="A3740">
        <v>2151</v>
      </c>
      <c r="B3740" s="3" t="s">
        <v>2152</v>
      </c>
      <c r="C3740" s="3" t="s">
        <v>6261</v>
      </c>
      <c r="D3740" s="6">
        <v>45000</v>
      </c>
      <c r="E3740" s="8">
        <v>118</v>
      </c>
      <c r="F3740" t="s">
        <v>8220</v>
      </c>
      <c r="G3740" t="s">
        <v>8223</v>
      </c>
      <c r="H3740" t="s">
        <v>8245</v>
      </c>
      <c r="I3740" s="11">
        <v>1467231614</v>
      </c>
      <c r="J3740">
        <v>1464639614</v>
      </c>
      <c r="K3740" t="b">
        <v>0</v>
      </c>
      <c r="L3740">
        <v>6</v>
      </c>
      <c r="M3740" t="b">
        <v>0</v>
      </c>
      <c r="N3740">
        <f>ROUND(E3740/D3740*100,0)</f>
        <v>0</v>
      </c>
      <c r="O3740">
        <f>IFERROR(ROUND(E3740/L3740,2),0)</f>
        <v>19.670000000000002</v>
      </c>
      <c r="P3740" s="12" t="s">
        <v>8285</v>
      </c>
      <c r="Q3740" t="s">
        <v>8300</v>
      </c>
      <c r="R3740" s="9">
        <f t="shared" si="179"/>
        <v>42520.847384259265</v>
      </c>
      <c r="S3740" s="9">
        <f t="shared" si="180"/>
        <v>42550.847384259265</v>
      </c>
      <c r="T3740">
        <f t="shared" si="181"/>
        <v>2016</v>
      </c>
    </row>
    <row r="3741" spans="1:20" ht="58" x14ac:dyDescent="0.35">
      <c r="A3741">
        <v>868</v>
      </c>
      <c r="B3741" s="3" t="s">
        <v>869</v>
      </c>
      <c r="C3741" s="3" t="s">
        <v>4978</v>
      </c>
      <c r="D3741" s="6">
        <v>45000</v>
      </c>
      <c r="E3741" s="8">
        <v>50</v>
      </c>
      <c r="F3741" t="s">
        <v>8220</v>
      </c>
      <c r="G3741" t="s">
        <v>8223</v>
      </c>
      <c r="H3741" t="s">
        <v>8245</v>
      </c>
      <c r="I3741" s="11">
        <v>1389055198</v>
      </c>
      <c r="J3741">
        <v>1386463198</v>
      </c>
      <c r="K3741" t="b">
        <v>0</v>
      </c>
      <c r="L3741">
        <v>1</v>
      </c>
      <c r="M3741" t="b">
        <v>0</v>
      </c>
      <c r="N3741">
        <f>ROUND(E3741/D3741*100,0)</f>
        <v>0</v>
      </c>
      <c r="O3741">
        <f>IFERROR(ROUND(E3741/L3741,2),0)</f>
        <v>50</v>
      </c>
      <c r="P3741" s="12" t="s">
        <v>8293</v>
      </c>
      <c r="Q3741" t="s">
        <v>8315</v>
      </c>
      <c r="R3741" s="9">
        <f t="shared" si="179"/>
        <v>41616.027754629627</v>
      </c>
      <c r="S3741" s="9">
        <f t="shared" si="180"/>
        <v>41646.027754629627</v>
      </c>
      <c r="T3741">
        <f t="shared" si="181"/>
        <v>2013</v>
      </c>
    </row>
    <row r="3742" spans="1:20" ht="43.5" x14ac:dyDescent="0.35">
      <c r="A3742">
        <v>552</v>
      </c>
      <c r="B3742" s="3" t="s">
        <v>553</v>
      </c>
      <c r="C3742" s="3" t="s">
        <v>4662</v>
      </c>
      <c r="D3742" s="6">
        <v>45000</v>
      </c>
      <c r="E3742" s="8">
        <v>0</v>
      </c>
      <c r="F3742" t="s">
        <v>8220</v>
      </c>
      <c r="G3742" t="s">
        <v>8228</v>
      </c>
      <c r="H3742" t="s">
        <v>8250</v>
      </c>
      <c r="I3742" s="11">
        <v>1452350896</v>
      </c>
      <c r="J3742">
        <v>1447166896</v>
      </c>
      <c r="K3742" t="b">
        <v>0</v>
      </c>
      <c r="L3742">
        <v>0</v>
      </c>
      <c r="M3742" t="b">
        <v>0</v>
      </c>
      <c r="N3742">
        <f>ROUND(E3742/D3742*100,0)</f>
        <v>0</v>
      </c>
      <c r="O3742">
        <f>IFERROR(ROUND(E3742/L3742,2),0)</f>
        <v>0</v>
      </c>
      <c r="P3742" s="12" t="s">
        <v>8277</v>
      </c>
      <c r="Q3742" t="s">
        <v>8307</v>
      </c>
      <c r="R3742" s="9">
        <f t="shared" si="179"/>
        <v>42318.616851851853</v>
      </c>
      <c r="S3742" s="9">
        <f t="shared" si="180"/>
        <v>42378.616851851853</v>
      </c>
      <c r="T3742">
        <f t="shared" si="181"/>
        <v>2015</v>
      </c>
    </row>
    <row r="3743" spans="1:20" ht="58" x14ac:dyDescent="0.35">
      <c r="A3743">
        <v>1800</v>
      </c>
      <c r="B3743" s="3" t="s">
        <v>1801</v>
      </c>
      <c r="C3743" s="3" t="s">
        <v>5910</v>
      </c>
      <c r="D3743" s="6">
        <v>46260</v>
      </c>
      <c r="E3743" s="8">
        <v>9460</v>
      </c>
      <c r="F3743" t="s">
        <v>8220</v>
      </c>
      <c r="G3743" t="s">
        <v>8224</v>
      </c>
      <c r="H3743" t="s">
        <v>8246</v>
      </c>
      <c r="I3743" s="11">
        <v>1476109970</v>
      </c>
      <c r="J3743">
        <v>1473517970</v>
      </c>
      <c r="K3743" t="b">
        <v>1</v>
      </c>
      <c r="L3743">
        <v>113</v>
      </c>
      <c r="M3743" t="b">
        <v>0</v>
      </c>
      <c r="N3743">
        <f>ROUND(E3743/D3743*100,0)</f>
        <v>20</v>
      </c>
      <c r="O3743">
        <f>IFERROR(ROUND(E3743/L3743,2),0)</f>
        <v>83.72</v>
      </c>
      <c r="P3743" s="12" t="s">
        <v>8282</v>
      </c>
      <c r="Q3743" t="s">
        <v>8283</v>
      </c>
      <c r="R3743" s="9">
        <f t="shared" si="179"/>
        <v>42623.606134259258</v>
      </c>
      <c r="S3743" s="9">
        <f t="shared" si="180"/>
        <v>42653.606134259258</v>
      </c>
      <c r="T3743">
        <f t="shared" si="181"/>
        <v>2016</v>
      </c>
    </row>
    <row r="3744" spans="1:20" ht="29" x14ac:dyDescent="0.35">
      <c r="A3744">
        <v>1913</v>
      </c>
      <c r="B3744" s="3" t="s">
        <v>1914</v>
      </c>
      <c r="C3744" s="3" t="s">
        <v>6023</v>
      </c>
      <c r="D3744" s="6">
        <v>48000</v>
      </c>
      <c r="E3744" s="8">
        <v>637</v>
      </c>
      <c r="F3744" t="s">
        <v>8220</v>
      </c>
      <c r="G3744" t="s">
        <v>8224</v>
      </c>
      <c r="H3744" t="s">
        <v>8246</v>
      </c>
      <c r="I3744" s="11">
        <v>1412770578</v>
      </c>
      <c r="J3744">
        <v>1410178578</v>
      </c>
      <c r="K3744" t="b">
        <v>0</v>
      </c>
      <c r="L3744">
        <v>26</v>
      </c>
      <c r="M3744" t="b">
        <v>0</v>
      </c>
      <c r="N3744">
        <f>ROUND(E3744/D3744*100,0)</f>
        <v>1</v>
      </c>
      <c r="O3744">
        <f>IFERROR(ROUND(E3744/L3744,2),0)</f>
        <v>24.5</v>
      </c>
      <c r="P3744" s="12" t="s">
        <v>8277</v>
      </c>
      <c r="Q3744" t="s">
        <v>8287</v>
      </c>
      <c r="R3744" s="9">
        <f t="shared" si="179"/>
        <v>41890.511319444442</v>
      </c>
      <c r="S3744" s="9">
        <f t="shared" si="180"/>
        <v>41920.511319444442</v>
      </c>
      <c r="T3744">
        <f t="shared" si="181"/>
        <v>2014</v>
      </c>
    </row>
    <row r="3745" spans="1:20" ht="58" x14ac:dyDescent="0.35">
      <c r="A3745">
        <v>712</v>
      </c>
      <c r="B3745" s="3" t="s">
        <v>713</v>
      </c>
      <c r="C3745" s="3" t="s">
        <v>4822</v>
      </c>
      <c r="D3745" s="6">
        <v>48500</v>
      </c>
      <c r="E3745" s="8">
        <v>105</v>
      </c>
      <c r="F3745" t="s">
        <v>8220</v>
      </c>
      <c r="G3745" t="s">
        <v>8223</v>
      </c>
      <c r="H3745" t="s">
        <v>8245</v>
      </c>
      <c r="I3745" s="11">
        <v>1455466832</v>
      </c>
      <c r="J3745">
        <v>1452874832</v>
      </c>
      <c r="K3745" t="b">
        <v>0</v>
      </c>
      <c r="L3745">
        <v>4</v>
      </c>
      <c r="M3745" t="b">
        <v>0</v>
      </c>
      <c r="N3745">
        <f>ROUND(E3745/D3745*100,0)</f>
        <v>0</v>
      </c>
      <c r="O3745">
        <f>IFERROR(ROUND(E3745/L3745,2),0)</f>
        <v>26.25</v>
      </c>
      <c r="P3745" s="12" t="s">
        <v>8277</v>
      </c>
      <c r="Q3745" t="s">
        <v>8279</v>
      </c>
      <c r="R3745" s="9">
        <f t="shared" si="179"/>
        <v>42384.680925925932</v>
      </c>
      <c r="S3745" s="9">
        <f t="shared" si="180"/>
        <v>42414.680925925932</v>
      </c>
      <c r="T3745">
        <f t="shared" si="181"/>
        <v>2016</v>
      </c>
    </row>
    <row r="3746" spans="1:20" ht="58" x14ac:dyDescent="0.35">
      <c r="A3746">
        <v>3098</v>
      </c>
      <c r="B3746" s="3" t="s">
        <v>3098</v>
      </c>
      <c r="C3746" s="3" t="s">
        <v>7208</v>
      </c>
      <c r="D3746" s="6">
        <v>48725</v>
      </c>
      <c r="E3746" s="8">
        <v>1758</v>
      </c>
      <c r="F3746" t="s">
        <v>8220</v>
      </c>
      <c r="G3746" t="s">
        <v>8223</v>
      </c>
      <c r="H3746" t="s">
        <v>8245</v>
      </c>
      <c r="I3746" s="11">
        <v>1454890620</v>
      </c>
      <c r="J3746">
        <v>1450724449</v>
      </c>
      <c r="K3746" t="b">
        <v>0</v>
      </c>
      <c r="L3746">
        <v>27</v>
      </c>
      <c r="M3746" t="b">
        <v>0</v>
      </c>
      <c r="N3746">
        <f>ROUND(E3746/D3746*100,0)</f>
        <v>4</v>
      </c>
      <c r="O3746">
        <f>IFERROR(ROUND(E3746/L3746,2),0)</f>
        <v>65.11</v>
      </c>
      <c r="P3746" s="12" t="s">
        <v>8266</v>
      </c>
      <c r="Q3746" t="s">
        <v>8267</v>
      </c>
      <c r="R3746" s="9">
        <f t="shared" si="179"/>
        <v>42359.792233796295</v>
      </c>
      <c r="S3746" s="9">
        <f t="shared" si="180"/>
        <v>42408.01180555555</v>
      </c>
      <c r="T3746">
        <f t="shared" si="181"/>
        <v>2015</v>
      </c>
    </row>
    <row r="3747" spans="1:20" ht="29" x14ac:dyDescent="0.35">
      <c r="A3747">
        <v>952</v>
      </c>
      <c r="B3747" s="3" t="s">
        <v>953</v>
      </c>
      <c r="C3747" s="3" t="s">
        <v>5062</v>
      </c>
      <c r="D3747" s="6">
        <v>49000</v>
      </c>
      <c r="E3747" s="8">
        <v>19572</v>
      </c>
      <c r="F3747" t="s">
        <v>8220</v>
      </c>
      <c r="G3747" t="s">
        <v>8223</v>
      </c>
      <c r="H3747" t="s">
        <v>8245</v>
      </c>
      <c r="I3747" s="11">
        <v>1479483812</v>
      </c>
      <c r="J3747">
        <v>1476888212</v>
      </c>
      <c r="K3747" t="b">
        <v>0</v>
      </c>
      <c r="L3747">
        <v>196</v>
      </c>
      <c r="M3747" t="b">
        <v>0</v>
      </c>
      <c r="N3747">
        <f>ROUND(E3747/D3747*100,0)</f>
        <v>40</v>
      </c>
      <c r="O3747">
        <f>IFERROR(ROUND(E3747/L3747,2),0)</f>
        <v>99.86</v>
      </c>
      <c r="P3747" s="12" t="s">
        <v>8277</v>
      </c>
      <c r="Q3747" t="s">
        <v>8279</v>
      </c>
      <c r="R3747" s="9">
        <f t="shared" si="179"/>
        <v>42662.613564814819</v>
      </c>
      <c r="S3747" s="9">
        <f t="shared" si="180"/>
        <v>42692.655231481483</v>
      </c>
      <c r="T3747">
        <f t="shared" si="181"/>
        <v>2016</v>
      </c>
    </row>
    <row r="3748" spans="1:20" ht="43.5" x14ac:dyDescent="0.35">
      <c r="A3748">
        <v>216</v>
      </c>
      <c r="B3748" s="3" t="s">
        <v>218</v>
      </c>
      <c r="C3748" s="3" t="s">
        <v>4326</v>
      </c>
      <c r="D3748" s="6">
        <v>50000</v>
      </c>
      <c r="E3748" s="8">
        <v>27849.22</v>
      </c>
      <c r="F3748" t="s">
        <v>8220</v>
      </c>
      <c r="G3748" t="s">
        <v>8223</v>
      </c>
      <c r="H3748" t="s">
        <v>8245</v>
      </c>
      <c r="I3748" s="11">
        <v>1429740037</v>
      </c>
      <c r="J3748">
        <v>1425423637</v>
      </c>
      <c r="K3748" t="b">
        <v>0</v>
      </c>
      <c r="L3748">
        <v>84</v>
      </c>
      <c r="M3748" t="b">
        <v>0</v>
      </c>
      <c r="N3748">
        <f>ROUND(E3748/D3748*100,0)</f>
        <v>56</v>
      </c>
      <c r="O3748">
        <f>IFERROR(ROUND(E3748/L3748,2),0)</f>
        <v>331.54</v>
      </c>
      <c r="P3748" s="12" t="s">
        <v>8290</v>
      </c>
      <c r="Q3748" t="s">
        <v>8292</v>
      </c>
      <c r="R3748" s="9">
        <f t="shared" si="179"/>
        <v>42066.958761574075</v>
      </c>
      <c r="S3748" s="9">
        <f t="shared" si="180"/>
        <v>42116.917094907403</v>
      </c>
      <c r="T3748">
        <f t="shared" si="181"/>
        <v>2015</v>
      </c>
    </row>
    <row r="3749" spans="1:20" ht="43.5" x14ac:dyDescent="0.35">
      <c r="A3749">
        <v>1906</v>
      </c>
      <c r="B3749" s="3" t="s">
        <v>1907</v>
      </c>
      <c r="C3749" s="3" t="s">
        <v>6016</v>
      </c>
      <c r="D3749" s="6">
        <v>50000</v>
      </c>
      <c r="E3749" s="8">
        <v>21380</v>
      </c>
      <c r="F3749" t="s">
        <v>8220</v>
      </c>
      <c r="G3749" t="s">
        <v>8223</v>
      </c>
      <c r="H3749" t="s">
        <v>8245</v>
      </c>
      <c r="I3749" s="11">
        <v>1466697983</v>
      </c>
      <c r="J3749">
        <v>1464105983</v>
      </c>
      <c r="K3749" t="b">
        <v>0</v>
      </c>
      <c r="L3749">
        <v>99</v>
      </c>
      <c r="M3749" t="b">
        <v>0</v>
      </c>
      <c r="N3749">
        <f>ROUND(E3749/D3749*100,0)</f>
        <v>43</v>
      </c>
      <c r="O3749">
        <f>IFERROR(ROUND(E3749/L3749,2),0)</f>
        <v>215.96</v>
      </c>
      <c r="P3749" s="12" t="s">
        <v>8277</v>
      </c>
      <c r="Q3749" t="s">
        <v>8287</v>
      </c>
      <c r="R3749" s="9">
        <f t="shared" si="179"/>
        <v>42514.671099537038</v>
      </c>
      <c r="S3749" s="9">
        <f t="shared" si="180"/>
        <v>42544.671099537038</v>
      </c>
      <c r="T3749">
        <f t="shared" si="181"/>
        <v>2016</v>
      </c>
    </row>
    <row r="3750" spans="1:20" ht="43.5" x14ac:dyDescent="0.35">
      <c r="A3750">
        <v>959</v>
      </c>
      <c r="B3750" s="3" t="s">
        <v>960</v>
      </c>
      <c r="C3750" s="3" t="s">
        <v>5069</v>
      </c>
      <c r="D3750" s="6">
        <v>50000</v>
      </c>
      <c r="E3750" s="8">
        <v>19430</v>
      </c>
      <c r="F3750" t="s">
        <v>8220</v>
      </c>
      <c r="G3750" t="s">
        <v>8223</v>
      </c>
      <c r="H3750" t="s">
        <v>8245</v>
      </c>
      <c r="I3750" s="11">
        <v>1421640665</v>
      </c>
      <c r="J3750">
        <v>1419048665</v>
      </c>
      <c r="K3750" t="b">
        <v>0</v>
      </c>
      <c r="L3750">
        <v>171</v>
      </c>
      <c r="M3750" t="b">
        <v>0</v>
      </c>
      <c r="N3750">
        <f>ROUND(E3750/D3750*100,0)</f>
        <v>39</v>
      </c>
      <c r="O3750">
        <f>IFERROR(ROUND(E3750/L3750,2),0)</f>
        <v>113.63</v>
      </c>
      <c r="P3750" s="12" t="s">
        <v>8277</v>
      </c>
      <c r="Q3750" t="s">
        <v>8279</v>
      </c>
      <c r="R3750" s="9">
        <f t="shared" si="179"/>
        <v>41993.174363425926</v>
      </c>
      <c r="S3750" s="9">
        <f t="shared" si="180"/>
        <v>42023.174363425926</v>
      </c>
      <c r="T3750">
        <f t="shared" si="181"/>
        <v>2014</v>
      </c>
    </row>
    <row r="3751" spans="1:20" x14ac:dyDescent="0.35">
      <c r="A3751">
        <v>951</v>
      </c>
      <c r="B3751" s="3" t="s">
        <v>952</v>
      </c>
      <c r="C3751" s="3" t="s">
        <v>5061</v>
      </c>
      <c r="D3751" s="6">
        <v>50000</v>
      </c>
      <c r="E3751" s="8">
        <v>19195</v>
      </c>
      <c r="F3751" t="s">
        <v>8220</v>
      </c>
      <c r="G3751" t="s">
        <v>8223</v>
      </c>
      <c r="H3751" t="s">
        <v>8245</v>
      </c>
      <c r="I3751" s="11">
        <v>1465054872</v>
      </c>
      <c r="J3751">
        <v>1461166872</v>
      </c>
      <c r="K3751" t="b">
        <v>0</v>
      </c>
      <c r="L3751">
        <v>121</v>
      </c>
      <c r="M3751" t="b">
        <v>0</v>
      </c>
      <c r="N3751">
        <f>ROUND(E3751/D3751*100,0)</f>
        <v>38</v>
      </c>
      <c r="O3751">
        <f>IFERROR(ROUND(E3751/L3751,2),0)</f>
        <v>158.63999999999999</v>
      </c>
      <c r="P3751" s="12" t="s">
        <v>8277</v>
      </c>
      <c r="Q3751" t="s">
        <v>8279</v>
      </c>
      <c r="R3751" s="9">
        <f t="shared" si="179"/>
        <v>42480.653611111105</v>
      </c>
      <c r="S3751" s="9">
        <f t="shared" si="180"/>
        <v>42525.653611111105</v>
      </c>
      <c r="T3751">
        <f t="shared" si="181"/>
        <v>2016</v>
      </c>
    </row>
    <row r="3752" spans="1:20" ht="43.5" x14ac:dyDescent="0.35">
      <c r="A3752">
        <v>2137</v>
      </c>
      <c r="B3752" s="3" t="s">
        <v>2138</v>
      </c>
      <c r="C3752" s="3" t="s">
        <v>6247</v>
      </c>
      <c r="D3752" s="6">
        <v>50000</v>
      </c>
      <c r="E3752" s="8">
        <v>14203</v>
      </c>
      <c r="F3752" t="s">
        <v>8220</v>
      </c>
      <c r="G3752" t="s">
        <v>8228</v>
      </c>
      <c r="H3752" t="s">
        <v>8250</v>
      </c>
      <c r="I3752" s="11">
        <v>1417804229</v>
      </c>
      <c r="J3752">
        <v>1415212229</v>
      </c>
      <c r="K3752" t="b">
        <v>0</v>
      </c>
      <c r="L3752">
        <v>534</v>
      </c>
      <c r="M3752" t="b">
        <v>0</v>
      </c>
      <c r="N3752">
        <f>ROUND(E3752/D3752*100,0)</f>
        <v>28</v>
      </c>
      <c r="O3752">
        <f>IFERROR(ROUND(E3752/L3752,2),0)</f>
        <v>26.6</v>
      </c>
      <c r="P3752" s="12" t="s">
        <v>8285</v>
      </c>
      <c r="Q3752" t="s">
        <v>8300</v>
      </c>
      <c r="R3752" s="9">
        <f t="shared" si="179"/>
        <v>41948.771168981482</v>
      </c>
      <c r="S3752" s="9">
        <f t="shared" si="180"/>
        <v>41978.771168981482</v>
      </c>
      <c r="T3752">
        <f t="shared" si="181"/>
        <v>2014</v>
      </c>
    </row>
    <row r="3753" spans="1:20" ht="58" x14ac:dyDescent="0.35">
      <c r="A3753">
        <v>545</v>
      </c>
      <c r="B3753" s="3" t="s">
        <v>546</v>
      </c>
      <c r="C3753" s="3" t="s">
        <v>4655</v>
      </c>
      <c r="D3753" s="6">
        <v>50000</v>
      </c>
      <c r="E3753" s="8">
        <v>13692</v>
      </c>
      <c r="F3753" t="s">
        <v>8220</v>
      </c>
      <c r="G3753" t="s">
        <v>8229</v>
      </c>
      <c r="H3753" t="s">
        <v>8248</v>
      </c>
      <c r="I3753" s="11">
        <v>1447600389</v>
      </c>
      <c r="J3753">
        <v>1444140789</v>
      </c>
      <c r="K3753" t="b">
        <v>0</v>
      </c>
      <c r="L3753">
        <v>34</v>
      </c>
      <c r="M3753" t="b">
        <v>0</v>
      </c>
      <c r="N3753">
        <f>ROUND(E3753/D3753*100,0)</f>
        <v>27</v>
      </c>
      <c r="O3753">
        <f>IFERROR(ROUND(E3753/L3753,2),0)</f>
        <v>402.71</v>
      </c>
      <c r="P3753" s="12" t="s">
        <v>8277</v>
      </c>
      <c r="Q3753" t="s">
        <v>8307</v>
      </c>
      <c r="R3753" s="9">
        <f t="shared" si="179"/>
        <v>42283.592465277776</v>
      </c>
      <c r="S3753" s="9">
        <f t="shared" si="180"/>
        <v>42323.634131944447</v>
      </c>
      <c r="T3753">
        <f t="shared" si="181"/>
        <v>2015</v>
      </c>
    </row>
    <row r="3754" spans="1:20" ht="72.5" x14ac:dyDescent="0.35">
      <c r="A3754">
        <v>677</v>
      </c>
      <c r="B3754" s="3" t="s">
        <v>678</v>
      </c>
      <c r="C3754" s="3" t="s">
        <v>4787</v>
      </c>
      <c r="D3754" s="6">
        <v>50000</v>
      </c>
      <c r="E3754" s="8">
        <v>12792</v>
      </c>
      <c r="F3754" t="s">
        <v>8220</v>
      </c>
      <c r="G3754" t="s">
        <v>8236</v>
      </c>
      <c r="H3754" t="s">
        <v>8248</v>
      </c>
      <c r="I3754" s="11">
        <v>1467106895</v>
      </c>
      <c r="J3754">
        <v>1463218895</v>
      </c>
      <c r="K3754" t="b">
        <v>0</v>
      </c>
      <c r="L3754">
        <v>96</v>
      </c>
      <c r="M3754" t="b">
        <v>0</v>
      </c>
      <c r="N3754">
        <f>ROUND(E3754/D3754*100,0)</f>
        <v>26</v>
      </c>
      <c r="O3754">
        <f>IFERROR(ROUND(E3754/L3754,2),0)</f>
        <v>133.25</v>
      </c>
      <c r="P3754" s="12" t="s">
        <v>8277</v>
      </c>
      <c r="Q3754" t="s">
        <v>8279</v>
      </c>
      <c r="R3754" s="9">
        <f t="shared" si="179"/>
        <v>42504.403877314813</v>
      </c>
      <c r="S3754" s="9">
        <f t="shared" si="180"/>
        <v>42549.403877314813</v>
      </c>
      <c r="T3754">
        <f t="shared" si="181"/>
        <v>2016</v>
      </c>
    </row>
    <row r="3755" spans="1:20" ht="43.5" x14ac:dyDescent="0.35">
      <c r="A3755">
        <v>672</v>
      </c>
      <c r="B3755" s="3" t="s">
        <v>673</v>
      </c>
      <c r="C3755" s="3" t="s">
        <v>4782</v>
      </c>
      <c r="D3755" s="6">
        <v>50000</v>
      </c>
      <c r="E3755" s="8">
        <v>10814</v>
      </c>
      <c r="F3755" t="s">
        <v>8220</v>
      </c>
      <c r="G3755" t="s">
        <v>8223</v>
      </c>
      <c r="H3755" t="s">
        <v>8245</v>
      </c>
      <c r="I3755" s="11">
        <v>1420088340</v>
      </c>
      <c r="J3755">
        <v>1417410964</v>
      </c>
      <c r="K3755" t="b">
        <v>0</v>
      </c>
      <c r="L3755">
        <v>215</v>
      </c>
      <c r="M3755" t="b">
        <v>0</v>
      </c>
      <c r="N3755">
        <f>ROUND(E3755/D3755*100,0)</f>
        <v>22</v>
      </c>
      <c r="O3755">
        <f>IFERROR(ROUND(E3755/L3755,2),0)</f>
        <v>50.3</v>
      </c>
      <c r="P3755" s="12" t="s">
        <v>8277</v>
      </c>
      <c r="Q3755" t="s">
        <v>8279</v>
      </c>
      <c r="R3755" s="9">
        <f t="shared" si="179"/>
        <v>41974.219490740739</v>
      </c>
      <c r="S3755" s="9">
        <f t="shared" si="180"/>
        <v>42005.207638888889</v>
      </c>
      <c r="T3755">
        <f t="shared" si="181"/>
        <v>2014</v>
      </c>
    </row>
    <row r="3756" spans="1:20" ht="58" x14ac:dyDescent="0.35">
      <c r="A3756">
        <v>3893</v>
      </c>
      <c r="B3756" s="3" t="s">
        <v>3890</v>
      </c>
      <c r="C3756" s="3" t="s">
        <v>8001</v>
      </c>
      <c r="D3756" s="6">
        <v>50000</v>
      </c>
      <c r="E3756" s="8">
        <v>10775</v>
      </c>
      <c r="F3756" t="s">
        <v>8220</v>
      </c>
      <c r="G3756" t="s">
        <v>8223</v>
      </c>
      <c r="H3756" t="s">
        <v>8245</v>
      </c>
      <c r="I3756" s="11">
        <v>1404194400</v>
      </c>
      <c r="J3756">
        <v>1400600840</v>
      </c>
      <c r="K3756" t="b">
        <v>0</v>
      </c>
      <c r="L3756">
        <v>84</v>
      </c>
      <c r="M3756" t="b">
        <v>0</v>
      </c>
      <c r="N3756">
        <f>ROUND(E3756/D3756*100,0)</f>
        <v>22</v>
      </c>
      <c r="O3756">
        <f>IFERROR(ROUND(E3756/L3756,2),0)</f>
        <v>128.27000000000001</v>
      </c>
      <c r="P3756" s="12" t="s">
        <v>8266</v>
      </c>
      <c r="Q3756" t="s">
        <v>8268</v>
      </c>
      <c r="R3756" s="9">
        <f t="shared" si="179"/>
        <v>41779.657870370371</v>
      </c>
      <c r="S3756" s="9">
        <f t="shared" si="180"/>
        <v>41821.25</v>
      </c>
      <c r="T3756">
        <f t="shared" si="181"/>
        <v>2014</v>
      </c>
    </row>
    <row r="3757" spans="1:20" ht="29" x14ac:dyDescent="0.35">
      <c r="A3757">
        <v>219</v>
      </c>
      <c r="B3757" s="3" t="s">
        <v>221</v>
      </c>
      <c r="C3757" s="3" t="s">
        <v>4329</v>
      </c>
      <c r="D3757" s="6">
        <v>50000</v>
      </c>
      <c r="E3757" s="8">
        <v>8815</v>
      </c>
      <c r="F3757" t="s">
        <v>8220</v>
      </c>
      <c r="G3757" t="s">
        <v>8223</v>
      </c>
      <c r="H3757" t="s">
        <v>8245</v>
      </c>
      <c r="I3757" s="11">
        <v>1459493940</v>
      </c>
      <c r="J3757">
        <v>1456732225</v>
      </c>
      <c r="K3757" t="b">
        <v>0</v>
      </c>
      <c r="L3757">
        <v>76</v>
      </c>
      <c r="M3757" t="b">
        <v>0</v>
      </c>
      <c r="N3757">
        <f>ROUND(E3757/D3757*100,0)</f>
        <v>18</v>
      </c>
      <c r="O3757">
        <f>IFERROR(ROUND(E3757/L3757,2),0)</f>
        <v>115.99</v>
      </c>
      <c r="P3757" s="12" t="s">
        <v>8290</v>
      </c>
      <c r="Q3757" t="s">
        <v>8292</v>
      </c>
      <c r="R3757" s="9">
        <f t="shared" si="179"/>
        <v>42429.326678240745</v>
      </c>
      <c r="S3757" s="9">
        <f t="shared" si="180"/>
        <v>42461.290972222225</v>
      </c>
      <c r="T3757">
        <f t="shared" si="181"/>
        <v>2016</v>
      </c>
    </row>
    <row r="3758" spans="1:20" ht="29" x14ac:dyDescent="0.35">
      <c r="A3758">
        <v>513</v>
      </c>
      <c r="B3758" s="3" t="s">
        <v>514</v>
      </c>
      <c r="C3758" s="3" t="s">
        <v>4623</v>
      </c>
      <c r="D3758" s="6">
        <v>50000</v>
      </c>
      <c r="E3758" s="8">
        <v>6962</v>
      </c>
      <c r="F3758" t="s">
        <v>8220</v>
      </c>
      <c r="G3758" t="s">
        <v>8223</v>
      </c>
      <c r="H3758" t="s">
        <v>8245</v>
      </c>
      <c r="I3758" s="11">
        <v>1471244400</v>
      </c>
      <c r="J3758">
        <v>1467387705</v>
      </c>
      <c r="K3758" t="b">
        <v>0</v>
      </c>
      <c r="L3758">
        <v>68</v>
      </c>
      <c r="M3758" t="b">
        <v>0</v>
      </c>
      <c r="N3758">
        <f>ROUND(E3758/D3758*100,0)</f>
        <v>14</v>
      </c>
      <c r="O3758">
        <f>IFERROR(ROUND(E3758/L3758,2),0)</f>
        <v>102.38</v>
      </c>
      <c r="P3758" s="12" t="s">
        <v>8290</v>
      </c>
      <c r="Q3758" t="s">
        <v>8304</v>
      </c>
      <c r="R3758" s="9">
        <f t="shared" si="179"/>
        <v>42552.653993055559</v>
      </c>
      <c r="S3758" s="9">
        <f t="shared" si="180"/>
        <v>42597.291666666672</v>
      </c>
      <c r="T3758">
        <f t="shared" si="181"/>
        <v>2016</v>
      </c>
    </row>
    <row r="3759" spans="1:20" ht="43.5" x14ac:dyDescent="0.35">
      <c r="A3759">
        <v>944</v>
      </c>
      <c r="B3759" s="3" t="s">
        <v>945</v>
      </c>
      <c r="C3759" s="3" t="s">
        <v>5054</v>
      </c>
      <c r="D3759" s="6">
        <v>50000</v>
      </c>
      <c r="E3759" s="8">
        <v>6663</v>
      </c>
      <c r="F3759" t="s">
        <v>8220</v>
      </c>
      <c r="G3759" t="s">
        <v>8223</v>
      </c>
      <c r="H3759" t="s">
        <v>8245</v>
      </c>
      <c r="I3759" s="11">
        <v>1460988000</v>
      </c>
      <c r="J3759">
        <v>1458050450</v>
      </c>
      <c r="K3759" t="b">
        <v>0</v>
      </c>
      <c r="L3759">
        <v>96</v>
      </c>
      <c r="M3759" t="b">
        <v>0</v>
      </c>
      <c r="N3759">
        <f>ROUND(E3759/D3759*100,0)</f>
        <v>13</v>
      </c>
      <c r="O3759">
        <f>IFERROR(ROUND(E3759/L3759,2),0)</f>
        <v>69.41</v>
      </c>
      <c r="P3759" s="12" t="s">
        <v>8277</v>
      </c>
      <c r="Q3759" t="s">
        <v>8279</v>
      </c>
      <c r="R3759" s="9">
        <f t="shared" si="179"/>
        <v>42444.583912037036</v>
      </c>
      <c r="S3759" s="9">
        <f t="shared" si="180"/>
        <v>42478.583333333328</v>
      </c>
      <c r="T3759">
        <f t="shared" si="181"/>
        <v>2016</v>
      </c>
    </row>
    <row r="3760" spans="1:20" ht="43.5" x14ac:dyDescent="0.35">
      <c r="A3760">
        <v>987</v>
      </c>
      <c r="B3760" s="3" t="s">
        <v>988</v>
      </c>
      <c r="C3760" s="3" t="s">
        <v>5097</v>
      </c>
      <c r="D3760" s="6">
        <v>50000</v>
      </c>
      <c r="E3760" s="8">
        <v>6610</v>
      </c>
      <c r="F3760" t="s">
        <v>8220</v>
      </c>
      <c r="G3760" t="s">
        <v>8232</v>
      </c>
      <c r="H3760" t="s">
        <v>8248</v>
      </c>
      <c r="I3760" s="11">
        <v>1403507050</v>
      </c>
      <c r="J3760">
        <v>1400051050</v>
      </c>
      <c r="K3760" t="b">
        <v>0</v>
      </c>
      <c r="L3760">
        <v>41</v>
      </c>
      <c r="M3760" t="b">
        <v>0</v>
      </c>
      <c r="N3760">
        <f>ROUND(E3760/D3760*100,0)</f>
        <v>13</v>
      </c>
      <c r="O3760">
        <f>IFERROR(ROUND(E3760/L3760,2),0)</f>
        <v>161.22</v>
      </c>
      <c r="P3760" s="12" t="s">
        <v>8277</v>
      </c>
      <c r="Q3760" t="s">
        <v>8279</v>
      </c>
      <c r="R3760" s="9">
        <f t="shared" si="179"/>
        <v>41773.294560185182</v>
      </c>
      <c r="S3760" s="9">
        <f t="shared" si="180"/>
        <v>41813.294560185182</v>
      </c>
      <c r="T3760">
        <f t="shared" si="181"/>
        <v>2014</v>
      </c>
    </row>
    <row r="3761" spans="1:20" ht="43.5" x14ac:dyDescent="0.35">
      <c r="A3761">
        <v>1180</v>
      </c>
      <c r="B3761" s="3" t="s">
        <v>1181</v>
      </c>
      <c r="C3761" s="3" t="s">
        <v>5290</v>
      </c>
      <c r="D3761" s="6">
        <v>50000</v>
      </c>
      <c r="E3761" s="8">
        <v>5875</v>
      </c>
      <c r="F3761" t="s">
        <v>8220</v>
      </c>
      <c r="G3761" t="s">
        <v>8223</v>
      </c>
      <c r="H3761" t="s">
        <v>8245</v>
      </c>
      <c r="I3761" s="11">
        <v>1403983314</v>
      </c>
      <c r="J3761">
        <v>1400786514</v>
      </c>
      <c r="K3761" t="b">
        <v>0</v>
      </c>
      <c r="L3761">
        <v>85</v>
      </c>
      <c r="M3761" t="b">
        <v>0</v>
      </c>
      <c r="N3761">
        <f>ROUND(E3761/D3761*100,0)</f>
        <v>12</v>
      </c>
      <c r="O3761">
        <f>IFERROR(ROUND(E3761/L3761,2),0)</f>
        <v>69.12</v>
      </c>
      <c r="P3761" s="12" t="s">
        <v>8288</v>
      </c>
      <c r="Q3761" t="s">
        <v>8310</v>
      </c>
      <c r="R3761" s="9">
        <f t="shared" si="179"/>
        <v>41781.806875000002</v>
      </c>
      <c r="S3761" s="9">
        <f t="shared" si="180"/>
        <v>41818.806875000002</v>
      </c>
      <c r="T3761">
        <f t="shared" si="181"/>
        <v>2014</v>
      </c>
    </row>
    <row r="3762" spans="1:20" ht="58" x14ac:dyDescent="0.35">
      <c r="A3762">
        <v>667</v>
      </c>
      <c r="B3762" s="3" t="s">
        <v>668</v>
      </c>
      <c r="C3762" s="3" t="s">
        <v>4777</v>
      </c>
      <c r="D3762" s="6">
        <v>50000</v>
      </c>
      <c r="E3762" s="8">
        <v>5010</v>
      </c>
      <c r="F3762" t="s">
        <v>8220</v>
      </c>
      <c r="G3762" t="s">
        <v>8236</v>
      </c>
      <c r="H3762" t="s">
        <v>8248</v>
      </c>
      <c r="I3762" s="11">
        <v>1477731463</v>
      </c>
      <c r="J3762">
        <v>1474275463</v>
      </c>
      <c r="K3762" t="b">
        <v>0</v>
      </c>
      <c r="L3762">
        <v>28</v>
      </c>
      <c r="M3762" t="b">
        <v>0</v>
      </c>
      <c r="N3762">
        <f>ROUND(E3762/D3762*100,0)</f>
        <v>10</v>
      </c>
      <c r="O3762">
        <f>IFERROR(ROUND(E3762/L3762,2),0)</f>
        <v>178.93</v>
      </c>
      <c r="P3762" s="12" t="s">
        <v>8277</v>
      </c>
      <c r="Q3762" t="s">
        <v>8279</v>
      </c>
      <c r="R3762" s="9">
        <f t="shared" si="179"/>
        <v>42632.373414351852</v>
      </c>
      <c r="S3762" s="9">
        <f t="shared" si="180"/>
        <v>42672.373414351852</v>
      </c>
      <c r="T3762">
        <f t="shared" si="181"/>
        <v>2016</v>
      </c>
    </row>
    <row r="3763" spans="1:20" ht="43.5" x14ac:dyDescent="0.35">
      <c r="A3763">
        <v>2600</v>
      </c>
      <c r="B3763" s="3" t="s">
        <v>2600</v>
      </c>
      <c r="C3763" s="3" t="s">
        <v>6710</v>
      </c>
      <c r="D3763" s="6">
        <v>50000</v>
      </c>
      <c r="E3763" s="8">
        <v>3466</v>
      </c>
      <c r="F3763" t="s">
        <v>8220</v>
      </c>
      <c r="G3763" t="s">
        <v>8223</v>
      </c>
      <c r="H3763" t="s">
        <v>8245</v>
      </c>
      <c r="I3763" s="11">
        <v>1458938200</v>
      </c>
      <c r="J3763">
        <v>1453757800</v>
      </c>
      <c r="K3763" t="b">
        <v>0</v>
      </c>
      <c r="L3763">
        <v>30</v>
      </c>
      <c r="M3763" t="b">
        <v>0</v>
      </c>
      <c r="N3763">
        <f>ROUND(E3763/D3763*100,0)</f>
        <v>7</v>
      </c>
      <c r="O3763">
        <f>IFERROR(ROUND(E3763/L3763,2),0)</f>
        <v>115.53</v>
      </c>
      <c r="P3763" s="12" t="s">
        <v>8288</v>
      </c>
      <c r="Q3763" t="s">
        <v>8310</v>
      </c>
      <c r="R3763" s="9">
        <f t="shared" si="179"/>
        <v>42394.900462962964</v>
      </c>
      <c r="S3763" s="9">
        <f t="shared" si="180"/>
        <v>42454.858796296292</v>
      </c>
      <c r="T3763">
        <f t="shared" si="181"/>
        <v>2016</v>
      </c>
    </row>
    <row r="3764" spans="1:20" ht="58" x14ac:dyDescent="0.35">
      <c r="A3764">
        <v>660</v>
      </c>
      <c r="B3764" s="3" t="s">
        <v>661</v>
      </c>
      <c r="C3764" s="3" t="s">
        <v>4770</v>
      </c>
      <c r="D3764" s="6">
        <v>50000</v>
      </c>
      <c r="E3764" s="8">
        <v>1529</v>
      </c>
      <c r="F3764" t="s">
        <v>8220</v>
      </c>
      <c r="G3764" t="s">
        <v>8223</v>
      </c>
      <c r="H3764" t="s">
        <v>8245</v>
      </c>
      <c r="I3764" s="11">
        <v>1415558879</v>
      </c>
      <c r="J3764">
        <v>1412963279</v>
      </c>
      <c r="K3764" t="b">
        <v>0</v>
      </c>
      <c r="L3764">
        <v>18</v>
      </c>
      <c r="M3764" t="b">
        <v>0</v>
      </c>
      <c r="N3764">
        <f>ROUND(E3764/D3764*100,0)</f>
        <v>3</v>
      </c>
      <c r="O3764">
        <f>IFERROR(ROUND(E3764/L3764,2),0)</f>
        <v>84.94</v>
      </c>
      <c r="P3764" s="12" t="s">
        <v>8277</v>
      </c>
      <c r="Q3764" t="s">
        <v>8279</v>
      </c>
      <c r="R3764" s="9">
        <f t="shared" si="179"/>
        <v>41922.741655092592</v>
      </c>
      <c r="S3764" s="9">
        <f t="shared" si="180"/>
        <v>41952.783321759263</v>
      </c>
      <c r="T3764">
        <f t="shared" si="181"/>
        <v>2014</v>
      </c>
    </row>
    <row r="3765" spans="1:20" ht="43.5" x14ac:dyDescent="0.35">
      <c r="A3765">
        <v>2587</v>
      </c>
      <c r="B3765" s="3" t="s">
        <v>2587</v>
      </c>
      <c r="C3765" s="3" t="s">
        <v>6697</v>
      </c>
      <c r="D3765" s="6">
        <v>50000</v>
      </c>
      <c r="E3765" s="8">
        <v>1217</v>
      </c>
      <c r="F3765" t="s">
        <v>8220</v>
      </c>
      <c r="G3765" t="s">
        <v>8223</v>
      </c>
      <c r="H3765" t="s">
        <v>8245</v>
      </c>
      <c r="I3765" s="11">
        <v>1451491953</v>
      </c>
      <c r="J3765">
        <v>1448899953</v>
      </c>
      <c r="K3765" t="b">
        <v>0</v>
      </c>
      <c r="L3765">
        <v>6</v>
      </c>
      <c r="M3765" t="b">
        <v>0</v>
      </c>
      <c r="N3765">
        <f>ROUND(E3765/D3765*100,0)</f>
        <v>2</v>
      </c>
      <c r="O3765">
        <f>IFERROR(ROUND(E3765/L3765,2),0)</f>
        <v>202.83</v>
      </c>
      <c r="P3765" s="12" t="s">
        <v>8288</v>
      </c>
      <c r="Q3765" t="s">
        <v>8310</v>
      </c>
      <c r="R3765" s="9">
        <f t="shared" si="179"/>
        <v>42338.675381944442</v>
      </c>
      <c r="S3765" s="9">
        <f t="shared" si="180"/>
        <v>42368.675381944442</v>
      </c>
      <c r="T3765">
        <f t="shared" si="181"/>
        <v>2015</v>
      </c>
    </row>
    <row r="3766" spans="1:20" ht="58" x14ac:dyDescent="0.35">
      <c r="A3766">
        <v>941</v>
      </c>
      <c r="B3766" s="3" t="s">
        <v>942</v>
      </c>
      <c r="C3766" s="3" t="s">
        <v>5051</v>
      </c>
      <c r="D3766" s="6">
        <v>50000</v>
      </c>
      <c r="E3766" s="8">
        <v>1161</v>
      </c>
      <c r="F3766" t="s">
        <v>8220</v>
      </c>
      <c r="G3766" t="s">
        <v>8223</v>
      </c>
      <c r="H3766" t="s">
        <v>8245</v>
      </c>
      <c r="I3766" s="11">
        <v>1486693145</v>
      </c>
      <c r="J3766">
        <v>1484101145</v>
      </c>
      <c r="K3766" t="b">
        <v>0</v>
      </c>
      <c r="L3766">
        <v>31</v>
      </c>
      <c r="M3766" t="b">
        <v>0</v>
      </c>
      <c r="N3766">
        <f>ROUND(E3766/D3766*100,0)</f>
        <v>2</v>
      </c>
      <c r="O3766">
        <f>IFERROR(ROUND(E3766/L3766,2),0)</f>
        <v>37.450000000000003</v>
      </c>
      <c r="P3766" s="12" t="s">
        <v>8277</v>
      </c>
      <c r="Q3766" t="s">
        <v>8279</v>
      </c>
      <c r="R3766" s="9">
        <f t="shared" si="179"/>
        <v>42746.096585648149</v>
      </c>
      <c r="S3766" s="9">
        <f t="shared" si="180"/>
        <v>42776.096585648149</v>
      </c>
      <c r="T3766">
        <f t="shared" si="181"/>
        <v>2017</v>
      </c>
    </row>
    <row r="3767" spans="1:20" ht="43.5" x14ac:dyDescent="0.35">
      <c r="A3767">
        <v>1778</v>
      </c>
      <c r="B3767" s="3" t="s">
        <v>1779</v>
      </c>
      <c r="C3767" s="3" t="s">
        <v>5888</v>
      </c>
      <c r="D3767" s="6">
        <v>50000</v>
      </c>
      <c r="E3767" s="8">
        <v>995</v>
      </c>
      <c r="F3767" t="s">
        <v>8220</v>
      </c>
      <c r="G3767" t="s">
        <v>8223</v>
      </c>
      <c r="H3767" t="s">
        <v>8245</v>
      </c>
      <c r="I3767" s="11">
        <v>1427485395</v>
      </c>
      <c r="J3767">
        <v>1423600995</v>
      </c>
      <c r="K3767" t="b">
        <v>1</v>
      </c>
      <c r="L3767">
        <v>15</v>
      </c>
      <c r="M3767" t="b">
        <v>0</v>
      </c>
      <c r="N3767">
        <f>ROUND(E3767/D3767*100,0)</f>
        <v>2</v>
      </c>
      <c r="O3767">
        <f>IFERROR(ROUND(E3767/L3767,2),0)</f>
        <v>66.33</v>
      </c>
      <c r="P3767" s="12" t="s">
        <v>8282</v>
      </c>
      <c r="Q3767" t="s">
        <v>8283</v>
      </c>
      <c r="R3767" s="9">
        <f t="shared" si="179"/>
        <v>42045.86336805555</v>
      </c>
      <c r="S3767" s="9">
        <f t="shared" si="180"/>
        <v>42090.821701388893</v>
      </c>
      <c r="T3767">
        <f t="shared" si="181"/>
        <v>2015</v>
      </c>
    </row>
    <row r="3768" spans="1:20" ht="58" x14ac:dyDescent="0.35">
      <c r="A3768">
        <v>956</v>
      </c>
      <c r="B3768" s="3" t="s">
        <v>957</v>
      </c>
      <c r="C3768" s="3" t="s">
        <v>5066</v>
      </c>
      <c r="D3768" s="6">
        <v>50000</v>
      </c>
      <c r="E3768" s="8">
        <v>861</v>
      </c>
      <c r="F3768" t="s">
        <v>8220</v>
      </c>
      <c r="G3768" t="s">
        <v>8223</v>
      </c>
      <c r="H3768" t="s">
        <v>8245</v>
      </c>
      <c r="I3768" s="11">
        <v>1430081759</v>
      </c>
      <c r="J3768">
        <v>1424901359</v>
      </c>
      <c r="K3768" t="b">
        <v>0</v>
      </c>
      <c r="L3768">
        <v>17</v>
      </c>
      <c r="M3768" t="b">
        <v>0</v>
      </c>
      <c r="N3768">
        <f>ROUND(E3768/D3768*100,0)</f>
        <v>2</v>
      </c>
      <c r="O3768">
        <f>IFERROR(ROUND(E3768/L3768,2),0)</f>
        <v>50.65</v>
      </c>
      <c r="P3768" s="12" t="s">
        <v>8277</v>
      </c>
      <c r="Q3768" t="s">
        <v>8279</v>
      </c>
      <c r="R3768" s="9">
        <f t="shared" si="179"/>
        <v>42060.913877314815</v>
      </c>
      <c r="S3768" s="9">
        <f t="shared" si="180"/>
        <v>42120.872210648144</v>
      </c>
      <c r="T3768">
        <f t="shared" si="181"/>
        <v>2015</v>
      </c>
    </row>
    <row r="3769" spans="1:20" ht="58" x14ac:dyDescent="0.35">
      <c r="A3769">
        <v>1083</v>
      </c>
      <c r="B3769" s="3" t="s">
        <v>1084</v>
      </c>
      <c r="C3769" s="3" t="s">
        <v>5193</v>
      </c>
      <c r="D3769" s="6">
        <v>50000</v>
      </c>
      <c r="E3769" s="8">
        <v>410</v>
      </c>
      <c r="F3769" t="s">
        <v>8220</v>
      </c>
      <c r="G3769" t="s">
        <v>8228</v>
      </c>
      <c r="H3769" t="s">
        <v>8250</v>
      </c>
      <c r="I3769" s="11">
        <v>1406994583</v>
      </c>
      <c r="J3769">
        <v>1401810583</v>
      </c>
      <c r="K3769" t="b">
        <v>0</v>
      </c>
      <c r="L3769">
        <v>1</v>
      </c>
      <c r="M3769" t="b">
        <v>0</v>
      </c>
      <c r="N3769">
        <f>ROUND(E3769/D3769*100,0)</f>
        <v>1</v>
      </c>
      <c r="O3769">
        <f>IFERROR(ROUND(E3769/L3769,2),0)</f>
        <v>410</v>
      </c>
      <c r="P3769" s="12" t="s">
        <v>8285</v>
      </c>
      <c r="Q3769" t="s">
        <v>8300</v>
      </c>
      <c r="R3769" s="9">
        <f t="shared" si="179"/>
        <v>41793.659525462965</v>
      </c>
      <c r="S3769" s="9">
        <f t="shared" si="180"/>
        <v>41853.659525462965</v>
      </c>
      <c r="T3769">
        <f t="shared" si="181"/>
        <v>2014</v>
      </c>
    </row>
    <row r="3770" spans="1:20" x14ac:dyDescent="0.35">
      <c r="A3770">
        <v>2150</v>
      </c>
      <c r="B3770" s="3" t="s">
        <v>2151</v>
      </c>
      <c r="C3770" s="3" t="s">
        <v>6260</v>
      </c>
      <c r="D3770" s="6">
        <v>50000</v>
      </c>
      <c r="E3770" s="8">
        <v>405</v>
      </c>
      <c r="F3770" t="s">
        <v>8220</v>
      </c>
      <c r="G3770" t="s">
        <v>8233</v>
      </c>
      <c r="H3770" t="s">
        <v>8253</v>
      </c>
      <c r="I3770" s="11">
        <v>1468392599</v>
      </c>
      <c r="J3770">
        <v>1465800599</v>
      </c>
      <c r="K3770" t="b">
        <v>0</v>
      </c>
      <c r="L3770">
        <v>4</v>
      </c>
      <c r="M3770" t="b">
        <v>0</v>
      </c>
      <c r="N3770">
        <f>ROUND(E3770/D3770*100,0)</f>
        <v>1</v>
      </c>
      <c r="O3770">
        <f>IFERROR(ROUND(E3770/L3770,2),0)</f>
        <v>101.25</v>
      </c>
      <c r="P3770" s="12" t="s">
        <v>8285</v>
      </c>
      <c r="Q3770" t="s">
        <v>8300</v>
      </c>
      <c r="R3770" s="9">
        <f t="shared" si="179"/>
        <v>42534.284710648149</v>
      </c>
      <c r="S3770" s="9">
        <f t="shared" si="180"/>
        <v>42564.284710648149</v>
      </c>
      <c r="T3770">
        <f t="shared" si="181"/>
        <v>2016</v>
      </c>
    </row>
    <row r="3771" spans="1:20" ht="58" x14ac:dyDescent="0.35">
      <c r="A3771">
        <v>508</v>
      </c>
      <c r="B3771" s="3" t="s">
        <v>509</v>
      </c>
      <c r="C3771" s="3" t="s">
        <v>4618</v>
      </c>
      <c r="D3771" s="6">
        <v>50000</v>
      </c>
      <c r="E3771" s="8">
        <v>400</v>
      </c>
      <c r="F3771" t="s">
        <v>8220</v>
      </c>
      <c r="G3771" t="s">
        <v>8223</v>
      </c>
      <c r="H3771" t="s">
        <v>8245</v>
      </c>
      <c r="I3771" s="11">
        <v>1337955240</v>
      </c>
      <c r="J3771">
        <v>1332808501</v>
      </c>
      <c r="K3771" t="b">
        <v>0</v>
      </c>
      <c r="L3771">
        <v>3</v>
      </c>
      <c r="M3771" t="b">
        <v>0</v>
      </c>
      <c r="N3771">
        <f>ROUND(E3771/D3771*100,0)</f>
        <v>1</v>
      </c>
      <c r="O3771">
        <f>IFERROR(ROUND(E3771/L3771,2),0)</f>
        <v>133.33000000000001</v>
      </c>
      <c r="P3771" s="12" t="s">
        <v>8290</v>
      </c>
      <c r="Q3771" t="s">
        <v>8304</v>
      </c>
      <c r="R3771" s="9">
        <f t="shared" si="179"/>
        <v>40995.024317129632</v>
      </c>
      <c r="S3771" s="9">
        <f t="shared" si="180"/>
        <v>41054.593055555553</v>
      </c>
      <c r="T3771">
        <f t="shared" si="181"/>
        <v>2012</v>
      </c>
    </row>
    <row r="3772" spans="1:20" ht="43.5" x14ac:dyDescent="0.35">
      <c r="A3772">
        <v>450</v>
      </c>
      <c r="B3772" s="3" t="s">
        <v>451</v>
      </c>
      <c r="C3772" s="3" t="s">
        <v>4560</v>
      </c>
      <c r="D3772" s="6">
        <v>50000</v>
      </c>
      <c r="E3772" s="8">
        <v>396</v>
      </c>
      <c r="F3772" t="s">
        <v>8220</v>
      </c>
      <c r="G3772" t="s">
        <v>8223</v>
      </c>
      <c r="H3772" t="s">
        <v>8245</v>
      </c>
      <c r="I3772" s="11">
        <v>1392417800</v>
      </c>
      <c r="J3772">
        <v>1389825800</v>
      </c>
      <c r="K3772" t="b">
        <v>0</v>
      </c>
      <c r="L3772">
        <v>7</v>
      </c>
      <c r="M3772" t="b">
        <v>0</v>
      </c>
      <c r="N3772">
        <f>ROUND(E3772/D3772*100,0)</f>
        <v>1</v>
      </c>
      <c r="O3772">
        <f>IFERROR(ROUND(E3772/L3772,2),0)</f>
        <v>56.57</v>
      </c>
      <c r="P3772" s="12" t="s">
        <v>8290</v>
      </c>
      <c r="Q3772" t="s">
        <v>8304</v>
      </c>
      <c r="R3772" s="9">
        <f t="shared" si="179"/>
        <v>41654.946759259255</v>
      </c>
      <c r="S3772" s="9">
        <f t="shared" si="180"/>
        <v>41684.946759259255</v>
      </c>
      <c r="T3772">
        <f t="shared" si="181"/>
        <v>2014</v>
      </c>
    </row>
    <row r="3773" spans="1:20" ht="43.5" x14ac:dyDescent="0.35">
      <c r="A3773">
        <v>220</v>
      </c>
      <c r="B3773" s="3" t="s">
        <v>222</v>
      </c>
      <c r="C3773" s="3" t="s">
        <v>4330</v>
      </c>
      <c r="D3773" s="6">
        <v>50000</v>
      </c>
      <c r="E3773" s="8">
        <v>360</v>
      </c>
      <c r="F3773" t="s">
        <v>8220</v>
      </c>
      <c r="G3773" t="s">
        <v>8223</v>
      </c>
      <c r="H3773" t="s">
        <v>8245</v>
      </c>
      <c r="I3773" s="11">
        <v>1440101160</v>
      </c>
      <c r="J3773">
        <v>1436542030</v>
      </c>
      <c r="K3773" t="b">
        <v>0</v>
      </c>
      <c r="L3773">
        <v>3</v>
      </c>
      <c r="M3773" t="b">
        <v>0</v>
      </c>
      <c r="N3773">
        <f>ROUND(E3773/D3773*100,0)</f>
        <v>1</v>
      </c>
      <c r="O3773">
        <f>IFERROR(ROUND(E3773/L3773,2),0)</f>
        <v>120</v>
      </c>
      <c r="P3773" s="12" t="s">
        <v>8290</v>
      </c>
      <c r="Q3773" t="s">
        <v>8292</v>
      </c>
      <c r="R3773" s="9">
        <f t="shared" si="179"/>
        <v>42195.643865740742</v>
      </c>
      <c r="S3773" s="9">
        <f t="shared" si="180"/>
        <v>42236.837499999994</v>
      </c>
      <c r="T3773">
        <f t="shared" si="181"/>
        <v>2015</v>
      </c>
    </row>
    <row r="3774" spans="1:20" ht="43.5" x14ac:dyDescent="0.35">
      <c r="A3774">
        <v>2121</v>
      </c>
      <c r="B3774" s="3" t="s">
        <v>2122</v>
      </c>
      <c r="C3774" s="3" t="s">
        <v>6231</v>
      </c>
      <c r="D3774" s="6">
        <v>50000</v>
      </c>
      <c r="E3774" s="8">
        <v>284</v>
      </c>
      <c r="F3774" t="s">
        <v>8220</v>
      </c>
      <c r="G3774" t="s">
        <v>8239</v>
      </c>
      <c r="H3774" t="s">
        <v>8256</v>
      </c>
      <c r="I3774" s="11">
        <v>1484156948</v>
      </c>
      <c r="J3774">
        <v>1481564948</v>
      </c>
      <c r="K3774" t="b">
        <v>0</v>
      </c>
      <c r="L3774">
        <v>10</v>
      </c>
      <c r="M3774" t="b">
        <v>0</v>
      </c>
      <c r="N3774">
        <f>ROUND(E3774/D3774*100,0)</f>
        <v>1</v>
      </c>
      <c r="O3774">
        <f>IFERROR(ROUND(E3774/L3774,2),0)</f>
        <v>28.4</v>
      </c>
      <c r="P3774" s="12" t="s">
        <v>8285</v>
      </c>
      <c r="Q3774" t="s">
        <v>8300</v>
      </c>
      <c r="R3774" s="9">
        <f t="shared" si="179"/>
        <v>42716.7424537037</v>
      </c>
      <c r="S3774" s="9">
        <f t="shared" si="180"/>
        <v>42746.7424537037</v>
      </c>
      <c r="T3774">
        <f t="shared" si="181"/>
        <v>2016</v>
      </c>
    </row>
    <row r="3775" spans="1:20" ht="43.5" x14ac:dyDescent="0.35">
      <c r="A3775">
        <v>974</v>
      </c>
      <c r="B3775" s="3" t="s">
        <v>975</v>
      </c>
      <c r="C3775" s="3" t="s">
        <v>5084</v>
      </c>
      <c r="D3775" s="6">
        <v>50000</v>
      </c>
      <c r="E3775" s="8">
        <v>280</v>
      </c>
      <c r="F3775" t="s">
        <v>8220</v>
      </c>
      <c r="G3775" t="s">
        <v>8223</v>
      </c>
      <c r="H3775" t="s">
        <v>8245</v>
      </c>
      <c r="I3775" s="11">
        <v>1458925156</v>
      </c>
      <c r="J3775">
        <v>1456336756</v>
      </c>
      <c r="K3775" t="b">
        <v>0</v>
      </c>
      <c r="L3775">
        <v>3</v>
      </c>
      <c r="M3775" t="b">
        <v>0</v>
      </c>
      <c r="N3775">
        <f>ROUND(E3775/D3775*100,0)</f>
        <v>1</v>
      </c>
      <c r="O3775">
        <f>IFERROR(ROUND(E3775/L3775,2),0)</f>
        <v>93.33</v>
      </c>
      <c r="P3775" s="12" t="s">
        <v>8277</v>
      </c>
      <c r="Q3775" t="s">
        <v>8279</v>
      </c>
      <c r="R3775" s="9">
        <f t="shared" si="179"/>
        <v>42424.749490740738</v>
      </c>
      <c r="S3775" s="9">
        <f t="shared" si="180"/>
        <v>42454.707824074074</v>
      </c>
      <c r="T3775">
        <f t="shared" si="181"/>
        <v>2016</v>
      </c>
    </row>
    <row r="3776" spans="1:20" ht="43.5" x14ac:dyDescent="0.35">
      <c r="A3776">
        <v>691</v>
      </c>
      <c r="B3776" s="3" t="s">
        <v>692</v>
      </c>
      <c r="C3776" s="3" t="s">
        <v>4801</v>
      </c>
      <c r="D3776" s="6">
        <v>50000</v>
      </c>
      <c r="E3776" s="8">
        <v>260</v>
      </c>
      <c r="F3776" t="s">
        <v>8220</v>
      </c>
      <c r="G3776" t="s">
        <v>8223</v>
      </c>
      <c r="H3776" t="s">
        <v>8245</v>
      </c>
      <c r="I3776" s="11">
        <v>1435711246</v>
      </c>
      <c r="J3776">
        <v>1433292046</v>
      </c>
      <c r="K3776" t="b">
        <v>0</v>
      </c>
      <c r="L3776">
        <v>10</v>
      </c>
      <c r="M3776" t="b">
        <v>0</v>
      </c>
      <c r="N3776">
        <f>ROUND(E3776/D3776*100,0)</f>
        <v>1</v>
      </c>
      <c r="O3776">
        <f>IFERROR(ROUND(E3776/L3776,2),0)</f>
        <v>26</v>
      </c>
      <c r="P3776" s="12" t="s">
        <v>8277</v>
      </c>
      <c r="Q3776" t="s">
        <v>8279</v>
      </c>
      <c r="R3776" s="9">
        <f t="shared" si="179"/>
        <v>42158.028310185182</v>
      </c>
      <c r="S3776" s="9">
        <f t="shared" si="180"/>
        <v>42186.028310185182</v>
      </c>
      <c r="T3776">
        <f t="shared" si="181"/>
        <v>2015</v>
      </c>
    </row>
    <row r="3777" spans="1:20" ht="43.5" x14ac:dyDescent="0.35">
      <c r="A3777">
        <v>1110</v>
      </c>
      <c r="B3777" s="3" t="s">
        <v>1111</v>
      </c>
      <c r="C3777" s="3" t="s">
        <v>5220</v>
      </c>
      <c r="D3777" s="6">
        <v>50000</v>
      </c>
      <c r="E3777" s="8">
        <v>255</v>
      </c>
      <c r="F3777" t="s">
        <v>8220</v>
      </c>
      <c r="G3777" t="s">
        <v>8223</v>
      </c>
      <c r="H3777" t="s">
        <v>8245</v>
      </c>
      <c r="I3777" s="11">
        <v>1354919022</v>
      </c>
      <c r="J3777">
        <v>1352327022</v>
      </c>
      <c r="K3777" t="b">
        <v>0</v>
      </c>
      <c r="L3777">
        <v>11</v>
      </c>
      <c r="M3777" t="b">
        <v>0</v>
      </c>
      <c r="N3777">
        <f>ROUND(E3777/D3777*100,0)</f>
        <v>1</v>
      </c>
      <c r="O3777">
        <f>IFERROR(ROUND(E3777/L3777,2),0)</f>
        <v>23.18</v>
      </c>
      <c r="P3777" s="12" t="s">
        <v>8285</v>
      </c>
      <c r="Q3777" t="s">
        <v>8300</v>
      </c>
      <c r="R3777" s="9">
        <f t="shared" si="179"/>
        <v>41220.933124999996</v>
      </c>
      <c r="S3777" s="9">
        <f t="shared" si="180"/>
        <v>41250.933124999996</v>
      </c>
      <c r="T3777">
        <f t="shared" si="181"/>
        <v>2012</v>
      </c>
    </row>
    <row r="3778" spans="1:20" ht="43.5" x14ac:dyDescent="0.35">
      <c r="A3778">
        <v>862</v>
      </c>
      <c r="B3778" s="3" t="s">
        <v>863</v>
      </c>
      <c r="C3778" s="3" t="s">
        <v>4972</v>
      </c>
      <c r="D3778" s="6">
        <v>50000</v>
      </c>
      <c r="E3778" s="8">
        <v>170</v>
      </c>
      <c r="F3778" t="s">
        <v>8220</v>
      </c>
      <c r="G3778" t="s">
        <v>8224</v>
      </c>
      <c r="H3778" t="s">
        <v>8246</v>
      </c>
      <c r="I3778" s="11">
        <v>1384179548</v>
      </c>
      <c r="J3778">
        <v>1381583948</v>
      </c>
      <c r="K3778" t="b">
        <v>0</v>
      </c>
      <c r="L3778">
        <v>4</v>
      </c>
      <c r="M3778" t="b">
        <v>0</v>
      </c>
      <c r="N3778">
        <f>ROUND(E3778/D3778*100,0)</f>
        <v>0</v>
      </c>
      <c r="O3778">
        <f>IFERROR(ROUND(E3778/L3778,2),0)</f>
        <v>42.5</v>
      </c>
      <c r="P3778" s="12" t="s">
        <v>8293</v>
      </c>
      <c r="Q3778" t="s">
        <v>8315</v>
      </c>
      <c r="R3778" s="9">
        <f t="shared" si="179"/>
        <v>41559.5549537037</v>
      </c>
      <c r="S3778" s="9">
        <f t="shared" si="180"/>
        <v>41589.596620370372</v>
      </c>
      <c r="T3778">
        <f t="shared" si="181"/>
        <v>2013</v>
      </c>
    </row>
    <row r="3779" spans="1:20" ht="43.5" x14ac:dyDescent="0.35">
      <c r="A3779">
        <v>904</v>
      </c>
      <c r="B3779" s="3" t="s">
        <v>905</v>
      </c>
      <c r="C3779" s="3" t="s">
        <v>5014</v>
      </c>
      <c r="D3779" s="6">
        <v>50000</v>
      </c>
      <c r="E3779" s="8">
        <v>151</v>
      </c>
      <c r="F3779" t="s">
        <v>8220</v>
      </c>
      <c r="G3779" t="s">
        <v>8223</v>
      </c>
      <c r="H3779" t="s">
        <v>8245</v>
      </c>
      <c r="I3779" s="11">
        <v>1451786137</v>
      </c>
      <c r="J3779">
        <v>1449194137</v>
      </c>
      <c r="K3779" t="b">
        <v>0</v>
      </c>
      <c r="L3779">
        <v>3</v>
      </c>
      <c r="M3779" t="b">
        <v>0</v>
      </c>
      <c r="N3779">
        <f>ROUND(E3779/D3779*100,0)</f>
        <v>0</v>
      </c>
      <c r="O3779">
        <f>IFERROR(ROUND(E3779/L3779,2),0)</f>
        <v>50.33</v>
      </c>
      <c r="P3779" s="12" t="s">
        <v>8293</v>
      </c>
      <c r="Q3779" t="s">
        <v>8315</v>
      </c>
      <c r="R3779" s="9">
        <f t="shared" ref="R3779:R3842" si="182">(((J3779/60)/60)/24)+DATE(1970,1,1)</f>
        <v>42342.080289351856</v>
      </c>
      <c r="S3779" s="9">
        <f t="shared" ref="S3779:S3842" si="183">(((I3779/60)/60)/24)+DATE(1970,1,1)</f>
        <v>42372.080289351856</v>
      </c>
      <c r="T3779">
        <f t="shared" si="181"/>
        <v>2015</v>
      </c>
    </row>
    <row r="3780" spans="1:20" ht="29" x14ac:dyDescent="0.35">
      <c r="A3780">
        <v>1149</v>
      </c>
      <c r="B3780" s="3" t="s">
        <v>1150</v>
      </c>
      <c r="C3780" s="3" t="s">
        <v>5259</v>
      </c>
      <c r="D3780" s="6">
        <v>50000</v>
      </c>
      <c r="E3780" s="8">
        <v>75</v>
      </c>
      <c r="F3780" t="s">
        <v>8220</v>
      </c>
      <c r="G3780" t="s">
        <v>8223</v>
      </c>
      <c r="H3780" t="s">
        <v>8245</v>
      </c>
      <c r="I3780" s="11">
        <v>1466096566</v>
      </c>
      <c r="J3780">
        <v>1463504566</v>
      </c>
      <c r="K3780" t="b">
        <v>0</v>
      </c>
      <c r="L3780">
        <v>2</v>
      </c>
      <c r="M3780" t="b">
        <v>0</v>
      </c>
      <c r="N3780">
        <f>ROUND(E3780/D3780*100,0)</f>
        <v>0</v>
      </c>
      <c r="O3780">
        <f>IFERROR(ROUND(E3780/L3780,2),0)</f>
        <v>37.5</v>
      </c>
      <c r="P3780" s="12" t="s">
        <v>8288</v>
      </c>
      <c r="Q3780" t="s">
        <v>8310</v>
      </c>
      <c r="R3780" s="9">
        <f t="shared" si="182"/>
        <v>42507.71025462963</v>
      </c>
      <c r="S3780" s="9">
        <f t="shared" si="183"/>
        <v>42537.71025462963</v>
      </c>
      <c r="T3780">
        <f t="shared" si="181"/>
        <v>2016</v>
      </c>
    </row>
    <row r="3781" spans="1:20" ht="43.5" x14ac:dyDescent="0.35">
      <c r="A3781">
        <v>2510</v>
      </c>
      <c r="B3781" s="3" t="s">
        <v>2510</v>
      </c>
      <c r="C3781" s="3" t="s">
        <v>6620</v>
      </c>
      <c r="D3781" s="6">
        <v>50000</v>
      </c>
      <c r="E3781" s="8">
        <v>75</v>
      </c>
      <c r="F3781" t="s">
        <v>8220</v>
      </c>
      <c r="G3781" t="s">
        <v>8223</v>
      </c>
      <c r="H3781" t="s">
        <v>8245</v>
      </c>
      <c r="I3781" s="11">
        <v>1431647772</v>
      </c>
      <c r="J3781">
        <v>1426463772</v>
      </c>
      <c r="K3781" t="b">
        <v>0</v>
      </c>
      <c r="L3781">
        <v>2</v>
      </c>
      <c r="M3781" t="b">
        <v>0</v>
      </c>
      <c r="N3781">
        <f>ROUND(E3781/D3781*100,0)</f>
        <v>0</v>
      </c>
      <c r="O3781">
        <f>IFERROR(ROUND(E3781/L3781,2),0)</f>
        <v>37.5</v>
      </c>
      <c r="P3781" s="12" t="s">
        <v>8288</v>
      </c>
      <c r="Q3781" t="s">
        <v>8322</v>
      </c>
      <c r="R3781" s="9">
        <f t="shared" si="182"/>
        <v>42078.997361111105</v>
      </c>
      <c r="S3781" s="9">
        <f t="shared" si="183"/>
        <v>42138.997361111105</v>
      </c>
      <c r="T3781">
        <f t="shared" si="181"/>
        <v>2015</v>
      </c>
    </row>
    <row r="3782" spans="1:20" ht="43.5" x14ac:dyDescent="0.35">
      <c r="A3782">
        <v>3052</v>
      </c>
      <c r="B3782" s="3" t="s">
        <v>3052</v>
      </c>
      <c r="C3782" s="3" t="s">
        <v>7162</v>
      </c>
      <c r="D3782" s="6">
        <v>50000</v>
      </c>
      <c r="E3782" s="8">
        <v>75</v>
      </c>
      <c r="F3782" t="s">
        <v>8220</v>
      </c>
      <c r="G3782" t="s">
        <v>8223</v>
      </c>
      <c r="H3782" t="s">
        <v>8245</v>
      </c>
      <c r="I3782" s="11">
        <v>1432828740</v>
      </c>
      <c r="J3782">
        <v>1430237094</v>
      </c>
      <c r="K3782" t="b">
        <v>0</v>
      </c>
      <c r="L3782">
        <v>2</v>
      </c>
      <c r="M3782" t="b">
        <v>0</v>
      </c>
      <c r="N3782">
        <f>ROUND(E3782/D3782*100,0)</f>
        <v>0</v>
      </c>
      <c r="O3782">
        <f>IFERROR(ROUND(E3782/L3782,2),0)</f>
        <v>37.5</v>
      </c>
      <c r="P3782" s="12" t="s">
        <v>8266</v>
      </c>
      <c r="Q3782" t="s">
        <v>8267</v>
      </c>
      <c r="R3782" s="9">
        <f t="shared" si="182"/>
        <v>42122.670069444444</v>
      </c>
      <c r="S3782" s="9">
        <f t="shared" si="183"/>
        <v>42152.665972222225</v>
      </c>
      <c r="T3782">
        <f t="shared" si="181"/>
        <v>2015</v>
      </c>
    </row>
    <row r="3783" spans="1:20" ht="29" x14ac:dyDescent="0.35">
      <c r="A3783">
        <v>2688</v>
      </c>
      <c r="B3783" s="3" t="s">
        <v>2688</v>
      </c>
      <c r="C3783" s="3" t="s">
        <v>6798</v>
      </c>
      <c r="D3783" s="6">
        <v>50000</v>
      </c>
      <c r="E3783" s="8">
        <v>74</v>
      </c>
      <c r="F3783" t="s">
        <v>8220</v>
      </c>
      <c r="G3783" t="s">
        <v>8223</v>
      </c>
      <c r="H3783" t="s">
        <v>8245</v>
      </c>
      <c r="I3783" s="11">
        <v>1424746800</v>
      </c>
      <c r="J3783">
        <v>1422067870</v>
      </c>
      <c r="K3783" t="b">
        <v>0</v>
      </c>
      <c r="L3783">
        <v>14</v>
      </c>
      <c r="M3783" t="b">
        <v>0</v>
      </c>
      <c r="N3783">
        <f>ROUND(E3783/D3783*100,0)</f>
        <v>0</v>
      </c>
      <c r="O3783">
        <f>IFERROR(ROUND(E3783/L3783,2),0)</f>
        <v>5.29</v>
      </c>
      <c r="P3783" s="12" t="s">
        <v>8288</v>
      </c>
      <c r="Q3783" t="s">
        <v>8310</v>
      </c>
      <c r="R3783" s="9">
        <f t="shared" si="182"/>
        <v>42028.118865740747</v>
      </c>
      <c r="S3783" s="9">
        <f t="shared" si="183"/>
        <v>42059.125</v>
      </c>
      <c r="T3783">
        <f t="shared" si="181"/>
        <v>2015</v>
      </c>
    </row>
    <row r="3784" spans="1:20" ht="43.5" x14ac:dyDescent="0.35">
      <c r="A3784">
        <v>682</v>
      </c>
      <c r="B3784" s="3" t="s">
        <v>683</v>
      </c>
      <c r="C3784" s="3" t="s">
        <v>4792</v>
      </c>
      <c r="D3784" s="6">
        <v>50000</v>
      </c>
      <c r="E3784" s="8">
        <v>53</v>
      </c>
      <c r="F3784" t="s">
        <v>8220</v>
      </c>
      <c r="G3784" t="s">
        <v>8223</v>
      </c>
      <c r="H3784" t="s">
        <v>8245</v>
      </c>
      <c r="I3784" s="11">
        <v>1489512122</v>
      </c>
      <c r="J3784">
        <v>1486923722</v>
      </c>
      <c r="K3784" t="b">
        <v>0</v>
      </c>
      <c r="L3784">
        <v>4</v>
      </c>
      <c r="M3784" t="b">
        <v>0</v>
      </c>
      <c r="N3784">
        <f>ROUND(E3784/D3784*100,0)</f>
        <v>0</v>
      </c>
      <c r="O3784">
        <f>IFERROR(ROUND(E3784/L3784,2),0)</f>
        <v>13.25</v>
      </c>
      <c r="P3784" s="12" t="s">
        <v>8277</v>
      </c>
      <c r="Q3784" t="s">
        <v>8279</v>
      </c>
      <c r="R3784" s="9">
        <f t="shared" si="182"/>
        <v>42778.765300925923</v>
      </c>
      <c r="S3784" s="9">
        <f t="shared" si="183"/>
        <v>42808.723634259266</v>
      </c>
      <c r="T3784">
        <f t="shared" si="181"/>
        <v>2017</v>
      </c>
    </row>
    <row r="3785" spans="1:20" ht="43.5" x14ac:dyDescent="0.35">
      <c r="A3785">
        <v>1904</v>
      </c>
      <c r="B3785" s="3" t="s">
        <v>1905</v>
      </c>
      <c r="C3785" s="3" t="s">
        <v>6014</v>
      </c>
      <c r="D3785" s="6">
        <v>50000</v>
      </c>
      <c r="E3785" s="8">
        <v>50</v>
      </c>
      <c r="F3785" t="s">
        <v>8220</v>
      </c>
      <c r="G3785" t="s">
        <v>8223</v>
      </c>
      <c r="H3785" t="s">
        <v>8245</v>
      </c>
      <c r="I3785" s="11">
        <v>1451752021</v>
      </c>
      <c r="J3785">
        <v>1447864021</v>
      </c>
      <c r="K3785" t="b">
        <v>0</v>
      </c>
      <c r="L3785">
        <v>2</v>
      </c>
      <c r="M3785" t="b">
        <v>0</v>
      </c>
      <c r="N3785">
        <f>ROUND(E3785/D3785*100,0)</f>
        <v>0</v>
      </c>
      <c r="O3785">
        <f>IFERROR(ROUND(E3785/L3785,2),0)</f>
        <v>25</v>
      </c>
      <c r="P3785" s="12" t="s">
        <v>8277</v>
      </c>
      <c r="Q3785" t="s">
        <v>8287</v>
      </c>
      <c r="R3785" s="9">
        <f t="shared" si="182"/>
        <v>42326.685428240744</v>
      </c>
      <c r="S3785" s="9">
        <f t="shared" si="183"/>
        <v>42371.685428240744</v>
      </c>
      <c r="T3785">
        <f t="shared" si="181"/>
        <v>2015</v>
      </c>
    </row>
    <row r="3786" spans="1:20" ht="58" x14ac:dyDescent="0.35">
      <c r="A3786">
        <v>599</v>
      </c>
      <c r="B3786" s="3" t="s">
        <v>600</v>
      </c>
      <c r="C3786" s="3" t="s">
        <v>4709</v>
      </c>
      <c r="D3786" s="6">
        <v>50000</v>
      </c>
      <c r="E3786" s="8">
        <v>31</v>
      </c>
      <c r="F3786" t="s">
        <v>8220</v>
      </c>
      <c r="G3786" t="s">
        <v>8223</v>
      </c>
      <c r="H3786" t="s">
        <v>8245</v>
      </c>
      <c r="I3786" s="11">
        <v>1425827760</v>
      </c>
      <c r="J3786">
        <v>1423769402</v>
      </c>
      <c r="K3786" t="b">
        <v>0</v>
      </c>
      <c r="L3786">
        <v>2</v>
      </c>
      <c r="M3786" t="b">
        <v>0</v>
      </c>
      <c r="N3786">
        <f>ROUND(E3786/D3786*100,0)</f>
        <v>0</v>
      </c>
      <c r="O3786">
        <f>IFERROR(ROUND(E3786/L3786,2),0)</f>
        <v>15.5</v>
      </c>
      <c r="P3786" s="12" t="s">
        <v>8277</v>
      </c>
      <c r="Q3786" t="s">
        <v>8307</v>
      </c>
      <c r="R3786" s="9">
        <f t="shared" si="182"/>
        <v>42047.812523148154</v>
      </c>
      <c r="S3786" s="9">
        <f t="shared" si="183"/>
        <v>42071.636111111111</v>
      </c>
      <c r="T3786">
        <f t="shared" si="181"/>
        <v>2015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1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>ROUND(E3787/D3787*100,0)</f>
        <v>0</v>
      </c>
      <c r="O3787">
        <f>IFERROR(ROUND(E3787/L3787,2),0)</f>
        <v>0</v>
      </c>
      <c r="P3787" s="12" t="s">
        <v>8277</v>
      </c>
      <c r="Q3787" t="s">
        <v>8307</v>
      </c>
      <c r="R3787" s="9">
        <f t="shared" si="182"/>
        <v>42143.79415509259</v>
      </c>
      <c r="S3787" s="9">
        <f t="shared" si="183"/>
        <v>42173.79415509259</v>
      </c>
      <c r="T3787">
        <f t="shared" si="181"/>
        <v>2015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1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>ROUND(E3788/D3788*100,0)</f>
        <v>0</v>
      </c>
      <c r="O3788">
        <f>IFERROR(ROUND(E3788/L3788,2),0)</f>
        <v>0</v>
      </c>
      <c r="P3788" s="12" t="s">
        <v>8277</v>
      </c>
      <c r="Q3788" t="s">
        <v>8307</v>
      </c>
      <c r="R3788" s="9">
        <f t="shared" si="182"/>
        <v>41849.035370370373</v>
      </c>
      <c r="S3788" s="9">
        <f t="shared" si="183"/>
        <v>41879.035370370373</v>
      </c>
      <c r="T3788">
        <f t="shared" si="181"/>
        <v>2014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1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>ROUND(E3789/D3789*100,0)</f>
        <v>0</v>
      </c>
      <c r="O3789">
        <f>IFERROR(ROUND(E3789/L3789,2),0)</f>
        <v>0</v>
      </c>
      <c r="P3789" s="12" t="s">
        <v>8277</v>
      </c>
      <c r="Q3789" t="s">
        <v>8307</v>
      </c>
      <c r="R3789" s="9">
        <f t="shared" si="182"/>
        <v>42300.825648148151</v>
      </c>
      <c r="S3789" s="9">
        <f t="shared" si="183"/>
        <v>42330.867314814815</v>
      </c>
      <c r="T3789">
        <f t="shared" si="181"/>
        <v>2015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1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>ROUND(E3790/D3790*100,0)</f>
        <v>0</v>
      </c>
      <c r="O3790">
        <f>IFERROR(ROUND(E3790/L3790,2),0)</f>
        <v>0</v>
      </c>
      <c r="P3790" s="12" t="s">
        <v>8277</v>
      </c>
      <c r="Q3790" t="s">
        <v>8307</v>
      </c>
      <c r="R3790" s="9">
        <f t="shared" si="182"/>
        <v>42086.83085648148</v>
      </c>
      <c r="S3790" s="9">
        <f t="shared" si="183"/>
        <v>42116.83085648148</v>
      </c>
      <c r="T3790">
        <f t="shared" si="181"/>
        <v>2015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>ROUND(E3791/D3791*100,0)</f>
        <v>0</v>
      </c>
      <c r="O3791">
        <f>IFERROR(ROUND(E3791/L3791,2),0)</f>
        <v>0</v>
      </c>
      <c r="P3791" s="12" t="s">
        <v>8277</v>
      </c>
      <c r="Q3791" t="s">
        <v>8307</v>
      </c>
      <c r="R3791" s="9">
        <f t="shared" si="182"/>
        <v>42328.560613425929</v>
      </c>
      <c r="S3791" s="9">
        <f t="shared" si="183"/>
        <v>42388.560613425929</v>
      </c>
      <c r="T3791">
        <f t="shared" si="181"/>
        <v>2015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1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>ROUND(E3792/D3792*100,0)</f>
        <v>0</v>
      </c>
      <c r="O3792">
        <f>IFERROR(ROUND(E3792/L3792,2),0)</f>
        <v>0</v>
      </c>
      <c r="P3792" s="12" t="s">
        <v>8277</v>
      </c>
      <c r="Q3792" t="s">
        <v>8307</v>
      </c>
      <c r="R3792" s="9">
        <f t="shared" si="182"/>
        <v>42585.031782407401</v>
      </c>
      <c r="S3792" s="9">
        <f t="shared" si="183"/>
        <v>42615.031782407401</v>
      </c>
      <c r="T3792">
        <f t="shared" si="181"/>
        <v>2016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1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>ROUND(E3793/D3793*100,0)</f>
        <v>0</v>
      </c>
      <c r="O3793">
        <f>IFERROR(ROUND(E3793/L3793,2),0)</f>
        <v>0</v>
      </c>
      <c r="P3793" s="12" t="s">
        <v>8277</v>
      </c>
      <c r="Q3793" t="s">
        <v>8307</v>
      </c>
      <c r="R3793" s="9">
        <f t="shared" si="182"/>
        <v>42515.061805555553</v>
      </c>
      <c r="S3793" s="9">
        <f t="shared" si="183"/>
        <v>42545.061805555553</v>
      </c>
      <c r="T3793">
        <f t="shared" si="181"/>
        <v>2016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1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>ROUND(E3794/D3794*100,0)</f>
        <v>0</v>
      </c>
      <c r="O3794">
        <f>IFERROR(ROUND(E3794/L3794,2),0)</f>
        <v>0</v>
      </c>
      <c r="P3794" s="12" t="s">
        <v>8277</v>
      </c>
      <c r="Q3794" t="s">
        <v>8307</v>
      </c>
      <c r="R3794" s="9">
        <f t="shared" si="182"/>
        <v>42242.122210648144</v>
      </c>
      <c r="S3794" s="9">
        <f t="shared" si="183"/>
        <v>42272.122210648144</v>
      </c>
      <c r="T3794">
        <f t="shared" si="181"/>
        <v>2015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1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>ROUND(E3795/D3795*100,0)</f>
        <v>0</v>
      </c>
      <c r="O3795">
        <f>IFERROR(ROUND(E3795/L3795,2),0)</f>
        <v>0</v>
      </c>
      <c r="P3795" s="12" t="s">
        <v>8277</v>
      </c>
      <c r="Q3795" t="s">
        <v>8307</v>
      </c>
      <c r="R3795" s="9">
        <f t="shared" si="182"/>
        <v>42761.376238425932</v>
      </c>
      <c r="S3795" s="9">
        <f t="shared" si="183"/>
        <v>42791.376238425932</v>
      </c>
      <c r="T3795">
        <f t="shared" si="181"/>
        <v>2017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1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>ROUND(E3796/D3796*100,0)</f>
        <v>0</v>
      </c>
      <c r="O3796">
        <f>IFERROR(ROUND(E3796/L3796,2),0)</f>
        <v>0</v>
      </c>
      <c r="P3796" s="12" t="s">
        <v>8277</v>
      </c>
      <c r="Q3796" t="s">
        <v>8307</v>
      </c>
      <c r="R3796" s="9">
        <f t="shared" si="182"/>
        <v>42317.810219907406</v>
      </c>
      <c r="S3796" s="9">
        <f t="shared" si="183"/>
        <v>42347.810219907406</v>
      </c>
      <c r="T3796">
        <f t="shared" ref="T3796:T3859" si="184">YEAR(R3796)</f>
        <v>2015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1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>ROUND(E3797/D3797*100,0)</f>
        <v>0</v>
      </c>
      <c r="O3797">
        <f>IFERROR(ROUND(E3797/L3797,2),0)</f>
        <v>0</v>
      </c>
      <c r="P3797" s="12" t="s">
        <v>8277</v>
      </c>
      <c r="Q3797" t="s">
        <v>8307</v>
      </c>
      <c r="R3797" s="9">
        <f t="shared" si="182"/>
        <v>42122.009224537032</v>
      </c>
      <c r="S3797" s="9">
        <f t="shared" si="183"/>
        <v>42152.009224537032</v>
      </c>
      <c r="T3797">
        <f t="shared" si="184"/>
        <v>2015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1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>ROUND(E3798/D3798*100,0)</f>
        <v>0</v>
      </c>
      <c r="O3798">
        <f>IFERROR(ROUND(E3798/L3798,2),0)</f>
        <v>0</v>
      </c>
      <c r="P3798" s="12" t="s">
        <v>8277</v>
      </c>
      <c r="Q3798" t="s">
        <v>8307</v>
      </c>
      <c r="R3798" s="9">
        <f t="shared" si="182"/>
        <v>42108.988900462966</v>
      </c>
      <c r="S3798" s="9">
        <f t="shared" si="183"/>
        <v>42138.988900462966</v>
      </c>
      <c r="T3798">
        <f t="shared" si="184"/>
        <v>2015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1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>ROUND(E3799/D3799*100,0)</f>
        <v>0</v>
      </c>
      <c r="O3799">
        <f>IFERROR(ROUND(E3799/L3799,2),0)</f>
        <v>0</v>
      </c>
      <c r="P3799" s="12" t="s">
        <v>8277</v>
      </c>
      <c r="Q3799" t="s">
        <v>8307</v>
      </c>
      <c r="R3799" s="9">
        <f t="shared" si="182"/>
        <v>42790.895567129628</v>
      </c>
      <c r="S3799" s="9">
        <f t="shared" si="183"/>
        <v>42820.853900462964</v>
      </c>
      <c r="T3799">
        <f t="shared" si="184"/>
        <v>2017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1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>ROUND(E3800/D3800*100,0)</f>
        <v>0</v>
      </c>
      <c r="O3800">
        <f>IFERROR(ROUND(E3800/L3800,2),0)</f>
        <v>0</v>
      </c>
      <c r="P3800" s="12" t="s">
        <v>8277</v>
      </c>
      <c r="Q3800" t="s">
        <v>8307</v>
      </c>
      <c r="R3800" s="9">
        <f t="shared" si="182"/>
        <v>41803.692789351851</v>
      </c>
      <c r="S3800" s="9">
        <f t="shared" si="183"/>
        <v>41833.692789351851</v>
      </c>
      <c r="T3800">
        <f t="shared" si="184"/>
        <v>2014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>ROUND(E3801/D3801*100,0)</f>
        <v>0</v>
      </c>
      <c r="O3801">
        <f>IFERROR(ROUND(E3801/L3801,2),0)</f>
        <v>0</v>
      </c>
      <c r="P3801" s="12" t="s">
        <v>8277</v>
      </c>
      <c r="Q3801" t="s">
        <v>8307</v>
      </c>
      <c r="R3801" s="9">
        <f t="shared" si="182"/>
        <v>42303.659317129626</v>
      </c>
      <c r="S3801" s="9">
        <f t="shared" si="183"/>
        <v>42333.700983796298</v>
      </c>
      <c r="T3801">
        <f t="shared" si="184"/>
        <v>2015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1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>ROUND(E3802/D3802*100,0)</f>
        <v>0</v>
      </c>
      <c r="O3802">
        <f>IFERROR(ROUND(E3802/L3802,2),0)</f>
        <v>0</v>
      </c>
      <c r="P3802" s="12" t="s">
        <v>8277</v>
      </c>
      <c r="Q3802" t="s">
        <v>8307</v>
      </c>
      <c r="R3802" s="9">
        <f t="shared" si="182"/>
        <v>42762.962013888886</v>
      </c>
      <c r="S3802" s="9">
        <f t="shared" si="183"/>
        <v>42791.961111111115</v>
      </c>
      <c r="T3802">
        <f t="shared" si="184"/>
        <v>2017</v>
      </c>
    </row>
    <row r="3803" spans="1:20" x14ac:dyDescent="0.35">
      <c r="A3803">
        <v>3108</v>
      </c>
      <c r="B3803" s="3" t="s">
        <v>3108</v>
      </c>
      <c r="C3803" s="3" t="s">
        <v>7218</v>
      </c>
      <c r="D3803" s="6">
        <v>50000</v>
      </c>
      <c r="E3803" s="8">
        <v>26</v>
      </c>
      <c r="F3803" t="s">
        <v>8220</v>
      </c>
      <c r="G3803" t="s">
        <v>8223</v>
      </c>
      <c r="H3803" t="s">
        <v>8245</v>
      </c>
      <c r="I3803" s="11">
        <v>1430234394</v>
      </c>
      <c r="J3803">
        <v>1425053994</v>
      </c>
      <c r="K3803" t="b">
        <v>0</v>
      </c>
      <c r="L3803">
        <v>2</v>
      </c>
      <c r="M3803" t="b">
        <v>0</v>
      </c>
      <c r="N3803">
        <f>ROUND(E3803/D3803*100,0)</f>
        <v>0</v>
      </c>
      <c r="O3803">
        <f>IFERROR(ROUND(E3803/L3803,2),0)</f>
        <v>13</v>
      </c>
      <c r="P3803" s="12" t="s">
        <v>8266</v>
      </c>
      <c r="Q3803" t="s">
        <v>8267</v>
      </c>
      <c r="R3803" s="9">
        <f t="shared" si="182"/>
        <v>42062.680486111116</v>
      </c>
      <c r="S3803" s="9">
        <f t="shared" si="183"/>
        <v>42122.638819444444</v>
      </c>
      <c r="T3803">
        <f t="shared" si="184"/>
        <v>2015</v>
      </c>
    </row>
    <row r="3804" spans="1:20" ht="43.5" x14ac:dyDescent="0.35">
      <c r="A3804">
        <v>213</v>
      </c>
      <c r="B3804" s="3" t="s">
        <v>215</v>
      </c>
      <c r="C3804" s="3" t="s">
        <v>4323</v>
      </c>
      <c r="D3804" s="6">
        <v>50000</v>
      </c>
      <c r="E3804" s="8">
        <v>20</v>
      </c>
      <c r="F3804" t="s">
        <v>8220</v>
      </c>
      <c r="G3804" t="s">
        <v>8223</v>
      </c>
      <c r="H3804" t="s">
        <v>8245</v>
      </c>
      <c r="I3804" s="11">
        <v>1439734001</v>
      </c>
      <c r="J3804">
        <v>1437142547</v>
      </c>
      <c r="K3804" t="b">
        <v>0</v>
      </c>
      <c r="L3804">
        <v>1</v>
      </c>
      <c r="M3804" t="b">
        <v>0</v>
      </c>
      <c r="N3804">
        <f>ROUND(E3804/D3804*100,0)</f>
        <v>0</v>
      </c>
      <c r="O3804">
        <f>IFERROR(ROUND(E3804/L3804,2),0)</f>
        <v>20</v>
      </c>
      <c r="P3804" s="12" t="s">
        <v>8290</v>
      </c>
      <c r="Q3804" t="s">
        <v>8292</v>
      </c>
      <c r="R3804" s="9">
        <f t="shared" si="182"/>
        <v>42202.594293981485</v>
      </c>
      <c r="S3804" s="9">
        <f t="shared" si="183"/>
        <v>42232.587974537033</v>
      </c>
      <c r="T3804">
        <f t="shared" si="184"/>
        <v>2015</v>
      </c>
    </row>
    <row r="3805" spans="1:20" ht="43.5" x14ac:dyDescent="0.35">
      <c r="A3805">
        <v>2863</v>
      </c>
      <c r="B3805" s="3" t="s">
        <v>2863</v>
      </c>
      <c r="C3805" s="3" t="s">
        <v>6973</v>
      </c>
      <c r="D3805" s="6">
        <v>50000</v>
      </c>
      <c r="E3805" s="8">
        <v>20</v>
      </c>
      <c r="F3805" t="s">
        <v>8220</v>
      </c>
      <c r="G3805" t="s">
        <v>8223</v>
      </c>
      <c r="H3805" t="s">
        <v>8245</v>
      </c>
      <c r="I3805" s="11">
        <v>1410279123</v>
      </c>
      <c r="J3805">
        <v>1405095123</v>
      </c>
      <c r="K3805" t="b">
        <v>0</v>
      </c>
      <c r="L3805">
        <v>1</v>
      </c>
      <c r="M3805" t="b">
        <v>0</v>
      </c>
      <c r="N3805">
        <f>ROUND(E3805/D3805*100,0)</f>
        <v>0</v>
      </c>
      <c r="O3805">
        <f>IFERROR(ROUND(E3805/L3805,2),0)</f>
        <v>20</v>
      </c>
      <c r="P3805" s="12" t="s">
        <v>8266</v>
      </c>
      <c r="Q3805" t="s">
        <v>8268</v>
      </c>
      <c r="R3805" s="9">
        <f t="shared" si="182"/>
        <v>41831.675034722226</v>
      </c>
      <c r="S3805" s="9">
        <f t="shared" si="183"/>
        <v>41891.675034722226</v>
      </c>
      <c r="T3805">
        <f t="shared" si="184"/>
        <v>2014</v>
      </c>
    </row>
    <row r="3806" spans="1:20" ht="29" x14ac:dyDescent="0.35">
      <c r="A3806">
        <v>674</v>
      </c>
      <c r="B3806" s="3" t="s">
        <v>675</v>
      </c>
      <c r="C3806" s="3" t="s">
        <v>4784</v>
      </c>
      <c r="D3806" s="6">
        <v>50000</v>
      </c>
      <c r="E3806" s="8">
        <v>15</v>
      </c>
      <c r="F3806" t="s">
        <v>8220</v>
      </c>
      <c r="G3806" t="s">
        <v>8223</v>
      </c>
      <c r="H3806" t="s">
        <v>8245</v>
      </c>
      <c r="I3806" s="11">
        <v>1407811627</v>
      </c>
      <c r="J3806">
        <v>1402627627</v>
      </c>
      <c r="K3806" t="b">
        <v>0</v>
      </c>
      <c r="L3806">
        <v>2</v>
      </c>
      <c r="M3806" t="b">
        <v>0</v>
      </c>
      <c r="N3806">
        <f>ROUND(E3806/D3806*100,0)</f>
        <v>0</v>
      </c>
      <c r="O3806">
        <f>IFERROR(ROUND(E3806/L3806,2),0)</f>
        <v>7.5</v>
      </c>
      <c r="P3806" s="12" t="s">
        <v>8277</v>
      </c>
      <c r="Q3806" t="s">
        <v>8279</v>
      </c>
      <c r="R3806" s="9">
        <f t="shared" si="182"/>
        <v>41803.116053240738</v>
      </c>
      <c r="S3806" s="9">
        <f t="shared" si="183"/>
        <v>41863.116053240738</v>
      </c>
      <c r="T3806">
        <f t="shared" si="184"/>
        <v>2014</v>
      </c>
    </row>
    <row r="3807" spans="1:20" ht="43.5" x14ac:dyDescent="0.35">
      <c r="A3807">
        <v>2685</v>
      </c>
      <c r="B3807" s="3" t="s">
        <v>2685</v>
      </c>
      <c r="C3807" s="3" t="s">
        <v>6795</v>
      </c>
      <c r="D3807" s="6">
        <v>50000</v>
      </c>
      <c r="E3807" s="8">
        <v>10</v>
      </c>
      <c r="F3807" t="s">
        <v>8220</v>
      </c>
      <c r="G3807" t="s">
        <v>8223</v>
      </c>
      <c r="H3807" t="s">
        <v>8245</v>
      </c>
      <c r="I3807" s="11">
        <v>1430149330</v>
      </c>
      <c r="J3807">
        <v>1424968930</v>
      </c>
      <c r="K3807" t="b">
        <v>0</v>
      </c>
      <c r="L3807">
        <v>1</v>
      </c>
      <c r="M3807" t="b">
        <v>0</v>
      </c>
      <c r="N3807">
        <f>ROUND(E3807/D3807*100,0)</f>
        <v>0</v>
      </c>
      <c r="O3807">
        <f>IFERROR(ROUND(E3807/L3807,2),0)</f>
        <v>10</v>
      </c>
      <c r="P3807" s="12" t="s">
        <v>8288</v>
      </c>
      <c r="Q3807" t="s">
        <v>8310</v>
      </c>
      <c r="R3807" s="9">
        <f t="shared" si="182"/>
        <v>42061.69594907407</v>
      </c>
      <c r="S3807" s="9">
        <f t="shared" si="183"/>
        <v>42121.654282407413</v>
      </c>
      <c r="T3807">
        <f t="shared" si="184"/>
        <v>2015</v>
      </c>
    </row>
    <row r="3808" spans="1:20" ht="43.5" x14ac:dyDescent="0.35">
      <c r="A3808">
        <v>425</v>
      </c>
      <c r="B3808" s="3" t="s">
        <v>426</v>
      </c>
      <c r="C3808" s="3" t="s">
        <v>4535</v>
      </c>
      <c r="D3808" s="6">
        <v>50000</v>
      </c>
      <c r="E3808" s="8">
        <v>6</v>
      </c>
      <c r="F3808" t="s">
        <v>8220</v>
      </c>
      <c r="G3808" t="s">
        <v>8223</v>
      </c>
      <c r="H3808" t="s">
        <v>8245</v>
      </c>
      <c r="I3808" s="11">
        <v>1448660404</v>
      </c>
      <c r="J3808">
        <v>1443472804</v>
      </c>
      <c r="K3808" t="b">
        <v>0</v>
      </c>
      <c r="L3808">
        <v>2</v>
      </c>
      <c r="M3808" t="b">
        <v>0</v>
      </c>
      <c r="N3808">
        <f>ROUND(E3808/D3808*100,0)</f>
        <v>0</v>
      </c>
      <c r="O3808">
        <f>IFERROR(ROUND(E3808/L3808,2),0)</f>
        <v>3</v>
      </c>
      <c r="P3808" s="12" t="s">
        <v>8290</v>
      </c>
      <c r="Q3808" t="s">
        <v>8304</v>
      </c>
      <c r="R3808" s="9">
        <f t="shared" si="182"/>
        <v>42275.861157407402</v>
      </c>
      <c r="S3808" s="9">
        <f t="shared" si="183"/>
        <v>42335.902824074074</v>
      </c>
      <c r="T3808">
        <f t="shared" si="184"/>
        <v>2015</v>
      </c>
    </row>
    <row r="3809" spans="1:20" ht="43.5" x14ac:dyDescent="0.35">
      <c r="A3809">
        <v>161</v>
      </c>
      <c r="B3809" s="3" t="s">
        <v>163</v>
      </c>
      <c r="C3809" s="3" t="s">
        <v>4271</v>
      </c>
      <c r="D3809" s="6">
        <v>50000</v>
      </c>
      <c r="E3809" s="8">
        <v>5</v>
      </c>
      <c r="F3809" t="s">
        <v>8220</v>
      </c>
      <c r="G3809" t="s">
        <v>8223</v>
      </c>
      <c r="H3809" t="s">
        <v>8245</v>
      </c>
      <c r="I3809" s="11">
        <v>1404318595</v>
      </c>
      <c r="J3809">
        <v>1401726595</v>
      </c>
      <c r="K3809" t="b">
        <v>0</v>
      </c>
      <c r="L3809">
        <v>1</v>
      </c>
      <c r="M3809" t="b">
        <v>0</v>
      </c>
      <c r="N3809">
        <f>ROUND(E3809/D3809*100,0)</f>
        <v>0</v>
      </c>
      <c r="O3809">
        <f>IFERROR(ROUND(E3809/L3809,2),0)</f>
        <v>5</v>
      </c>
      <c r="P3809" s="12" t="s">
        <v>8290</v>
      </c>
      <c r="Q3809" t="s">
        <v>8292</v>
      </c>
      <c r="R3809" s="9">
        <f t="shared" si="182"/>
        <v>41792.687442129631</v>
      </c>
      <c r="S3809" s="9">
        <f t="shared" si="183"/>
        <v>41822.687442129631</v>
      </c>
      <c r="T3809">
        <f t="shared" si="184"/>
        <v>2014</v>
      </c>
    </row>
    <row r="3810" spans="1:20" ht="43.5" x14ac:dyDescent="0.35">
      <c r="A3810">
        <v>2589</v>
      </c>
      <c r="B3810" s="3" t="s">
        <v>2589</v>
      </c>
      <c r="C3810" s="3" t="s">
        <v>6699</v>
      </c>
      <c r="D3810" s="6">
        <v>50000</v>
      </c>
      <c r="E3810" s="8">
        <v>5</v>
      </c>
      <c r="F3810" t="s">
        <v>8220</v>
      </c>
      <c r="G3810" t="s">
        <v>8231</v>
      </c>
      <c r="H3810" t="s">
        <v>8252</v>
      </c>
      <c r="I3810" s="11">
        <v>1458733927</v>
      </c>
      <c r="J3810">
        <v>1456145527</v>
      </c>
      <c r="K3810" t="b">
        <v>0</v>
      </c>
      <c r="L3810">
        <v>1</v>
      </c>
      <c r="M3810" t="b">
        <v>0</v>
      </c>
      <c r="N3810">
        <f>ROUND(E3810/D3810*100,0)</f>
        <v>0</v>
      </c>
      <c r="O3810">
        <f>IFERROR(ROUND(E3810/L3810,2),0)</f>
        <v>5</v>
      </c>
      <c r="P3810" s="12" t="s">
        <v>8288</v>
      </c>
      <c r="Q3810" t="s">
        <v>8310</v>
      </c>
      <c r="R3810" s="9">
        <f t="shared" si="182"/>
        <v>42422.536192129628</v>
      </c>
      <c r="S3810" s="9">
        <f t="shared" si="183"/>
        <v>42452.494525462964</v>
      </c>
      <c r="T3810">
        <f t="shared" si="184"/>
        <v>2016</v>
      </c>
    </row>
    <row r="3811" spans="1:20" ht="29" x14ac:dyDescent="0.35">
      <c r="A3811">
        <v>1181</v>
      </c>
      <c r="B3811" s="3" t="s">
        <v>1182</v>
      </c>
      <c r="C3811" s="3" t="s">
        <v>5291</v>
      </c>
      <c r="D3811" s="6">
        <v>50000</v>
      </c>
      <c r="E3811" s="8">
        <v>4</v>
      </c>
      <c r="F3811" t="s">
        <v>8220</v>
      </c>
      <c r="G3811" t="s">
        <v>8223</v>
      </c>
      <c r="H3811" t="s">
        <v>8245</v>
      </c>
      <c r="I3811" s="11">
        <v>1425197321</v>
      </c>
      <c r="J3811">
        <v>1422605321</v>
      </c>
      <c r="K3811" t="b">
        <v>0</v>
      </c>
      <c r="L3811">
        <v>3</v>
      </c>
      <c r="M3811" t="b">
        <v>0</v>
      </c>
      <c r="N3811">
        <f>ROUND(E3811/D3811*100,0)</f>
        <v>0</v>
      </c>
      <c r="O3811">
        <f>IFERROR(ROUND(E3811/L3811,2),0)</f>
        <v>1.33</v>
      </c>
      <c r="P3811" s="12" t="s">
        <v>8288</v>
      </c>
      <c r="Q3811" t="s">
        <v>8310</v>
      </c>
      <c r="R3811" s="9">
        <f t="shared" si="182"/>
        <v>42034.339363425926</v>
      </c>
      <c r="S3811" s="9">
        <f t="shared" si="183"/>
        <v>42064.339363425926</v>
      </c>
      <c r="T3811">
        <f t="shared" si="184"/>
        <v>2015</v>
      </c>
    </row>
    <row r="3812" spans="1:20" ht="43.5" x14ac:dyDescent="0.35">
      <c r="A3812">
        <v>3993</v>
      </c>
      <c r="B3812" s="3" t="s">
        <v>3989</v>
      </c>
      <c r="C3812" s="3" t="s">
        <v>8099</v>
      </c>
      <c r="D3812" s="6">
        <v>50000</v>
      </c>
      <c r="E3812" s="8">
        <v>3</v>
      </c>
      <c r="F3812" t="s">
        <v>8220</v>
      </c>
      <c r="G3812" t="s">
        <v>8223</v>
      </c>
      <c r="H3812" t="s">
        <v>8245</v>
      </c>
      <c r="I3812" s="11">
        <v>1431549912</v>
      </c>
      <c r="J3812">
        <v>1428957912</v>
      </c>
      <c r="K3812" t="b">
        <v>0</v>
      </c>
      <c r="L3812">
        <v>1</v>
      </c>
      <c r="M3812" t="b">
        <v>0</v>
      </c>
      <c r="N3812">
        <f>ROUND(E3812/D3812*100,0)</f>
        <v>0</v>
      </c>
      <c r="O3812">
        <f>IFERROR(ROUND(E3812/L3812,2),0)</f>
        <v>3</v>
      </c>
      <c r="P3812" s="12" t="s">
        <v>8266</v>
      </c>
      <c r="Q3812" t="s">
        <v>8268</v>
      </c>
      <c r="R3812" s="9">
        <f t="shared" si="182"/>
        <v>42107.864722222221</v>
      </c>
      <c r="S3812" s="9">
        <f t="shared" si="183"/>
        <v>42137.864722222221</v>
      </c>
      <c r="T3812">
        <f t="shared" si="184"/>
        <v>2015</v>
      </c>
    </row>
    <row r="3813" spans="1:20" ht="43.5" x14ac:dyDescent="0.35">
      <c r="A3813">
        <v>171</v>
      </c>
      <c r="B3813" s="3" t="s">
        <v>173</v>
      </c>
      <c r="C3813" s="3" t="s">
        <v>4281</v>
      </c>
      <c r="D3813" s="6">
        <v>50000</v>
      </c>
      <c r="E3813" s="8">
        <v>1</v>
      </c>
      <c r="F3813" t="s">
        <v>8220</v>
      </c>
      <c r="G3813" t="s">
        <v>8223</v>
      </c>
      <c r="H3813" t="s">
        <v>8245</v>
      </c>
      <c r="I3813" s="11">
        <v>1470975614</v>
      </c>
      <c r="J3813">
        <v>1465791614</v>
      </c>
      <c r="K3813" t="b">
        <v>0</v>
      </c>
      <c r="L3813">
        <v>1</v>
      </c>
      <c r="M3813" t="b">
        <v>0</v>
      </c>
      <c r="N3813">
        <f>ROUND(E3813/D3813*100,0)</f>
        <v>0</v>
      </c>
      <c r="O3813">
        <f>IFERROR(ROUND(E3813/L3813,2),0)</f>
        <v>1</v>
      </c>
      <c r="P3813" s="12" t="s">
        <v>8290</v>
      </c>
      <c r="Q3813" t="s">
        <v>8292</v>
      </c>
      <c r="R3813" s="9">
        <f t="shared" si="182"/>
        <v>42534.180717592593</v>
      </c>
      <c r="S3813" s="9">
        <f t="shared" si="183"/>
        <v>42594.180717592593</v>
      </c>
      <c r="T3813">
        <f t="shared" si="184"/>
        <v>2016</v>
      </c>
    </row>
    <row r="3814" spans="1:20" ht="29" x14ac:dyDescent="0.35">
      <c r="A3814">
        <v>2427</v>
      </c>
      <c r="B3814" s="3" t="s">
        <v>2428</v>
      </c>
      <c r="C3814" s="3" t="s">
        <v>6537</v>
      </c>
      <c r="D3814" s="6">
        <v>50000</v>
      </c>
      <c r="E3814" s="8">
        <v>1</v>
      </c>
      <c r="F3814" t="s">
        <v>8220</v>
      </c>
      <c r="G3814" t="s">
        <v>8223</v>
      </c>
      <c r="H3814" t="s">
        <v>8245</v>
      </c>
      <c r="I3814" s="11">
        <v>1458715133</v>
      </c>
      <c r="J3814">
        <v>1455262733</v>
      </c>
      <c r="K3814" t="b">
        <v>0</v>
      </c>
      <c r="L3814">
        <v>1</v>
      </c>
      <c r="M3814" t="b">
        <v>0</v>
      </c>
      <c r="N3814">
        <f>ROUND(E3814/D3814*100,0)</f>
        <v>0</v>
      </c>
      <c r="O3814">
        <f>IFERROR(ROUND(E3814/L3814,2),0)</f>
        <v>1</v>
      </c>
      <c r="P3814" s="12" t="s">
        <v>8288</v>
      </c>
      <c r="Q3814" t="s">
        <v>8310</v>
      </c>
      <c r="R3814" s="9">
        <f t="shared" si="182"/>
        <v>42412.318668981476</v>
      </c>
      <c r="S3814" s="9">
        <f t="shared" si="183"/>
        <v>42452.277002314819</v>
      </c>
      <c r="T3814">
        <f t="shared" si="184"/>
        <v>2016</v>
      </c>
    </row>
    <row r="3815" spans="1:20" ht="58" x14ac:dyDescent="0.35">
      <c r="A3815">
        <v>3200</v>
      </c>
      <c r="B3815" s="3" t="s">
        <v>3200</v>
      </c>
      <c r="C3815" s="3" t="s">
        <v>7310</v>
      </c>
      <c r="D3815" s="6">
        <v>50000</v>
      </c>
      <c r="E3815" s="8">
        <v>1</v>
      </c>
      <c r="F3815" t="s">
        <v>8220</v>
      </c>
      <c r="G3815" t="s">
        <v>8223</v>
      </c>
      <c r="H3815" t="s">
        <v>8245</v>
      </c>
      <c r="I3815" s="11">
        <v>1461994440</v>
      </c>
      <c r="J3815">
        <v>1459410101</v>
      </c>
      <c r="K3815" t="b">
        <v>0</v>
      </c>
      <c r="L3815">
        <v>1</v>
      </c>
      <c r="M3815" t="b">
        <v>0</v>
      </c>
      <c r="N3815">
        <f>ROUND(E3815/D3815*100,0)</f>
        <v>0</v>
      </c>
      <c r="O3815">
        <f>IFERROR(ROUND(E3815/L3815,2),0)</f>
        <v>1</v>
      </c>
      <c r="P3815" s="12" t="s">
        <v>8266</v>
      </c>
      <c r="Q3815" t="s">
        <v>8269</v>
      </c>
      <c r="R3815" s="9">
        <f t="shared" si="182"/>
        <v>42460.320613425924</v>
      </c>
      <c r="S3815" s="9">
        <f t="shared" si="183"/>
        <v>42490.231944444444</v>
      </c>
      <c r="T3815">
        <f t="shared" si="184"/>
        <v>2016</v>
      </c>
    </row>
    <row r="3816" spans="1:20" ht="58" x14ac:dyDescent="0.35">
      <c r="A3816">
        <v>208</v>
      </c>
      <c r="B3816" s="3" t="s">
        <v>210</v>
      </c>
      <c r="C3816" s="3" t="s">
        <v>4318</v>
      </c>
      <c r="D3816" s="6">
        <v>50000</v>
      </c>
      <c r="E3816" s="8">
        <v>0</v>
      </c>
      <c r="F3816" t="s">
        <v>8220</v>
      </c>
      <c r="G3816" t="s">
        <v>8225</v>
      </c>
      <c r="H3816" t="s">
        <v>8247</v>
      </c>
      <c r="I3816" s="11">
        <v>1418719967</v>
      </c>
      <c r="J3816">
        <v>1416127967</v>
      </c>
      <c r="K3816" t="b">
        <v>0</v>
      </c>
      <c r="L3816">
        <v>0</v>
      </c>
      <c r="M3816" t="b">
        <v>0</v>
      </c>
      <c r="N3816">
        <f>ROUND(E3816/D3816*100,0)</f>
        <v>0</v>
      </c>
      <c r="O3816">
        <f>IFERROR(ROUND(E3816/L3816,2),0)</f>
        <v>0</v>
      </c>
      <c r="P3816" s="12" t="s">
        <v>8290</v>
      </c>
      <c r="Q3816" t="s">
        <v>8292</v>
      </c>
      <c r="R3816" s="9">
        <f t="shared" si="182"/>
        <v>41959.369988425926</v>
      </c>
      <c r="S3816" s="9">
        <f t="shared" si="183"/>
        <v>41989.369988425926</v>
      </c>
      <c r="T3816">
        <f t="shared" si="184"/>
        <v>2014</v>
      </c>
    </row>
    <row r="3817" spans="1:20" x14ac:dyDescent="0.35">
      <c r="A3817">
        <v>221</v>
      </c>
      <c r="B3817" s="3" t="s">
        <v>223</v>
      </c>
      <c r="C3817" s="3" t="s">
        <v>4331</v>
      </c>
      <c r="D3817" s="6">
        <v>50000</v>
      </c>
      <c r="E3817" s="8">
        <v>0</v>
      </c>
      <c r="F3817" t="s">
        <v>8220</v>
      </c>
      <c r="G3817" t="s">
        <v>8223</v>
      </c>
      <c r="H3817" t="s">
        <v>8245</v>
      </c>
      <c r="I3817" s="11">
        <v>1427569564</v>
      </c>
      <c r="J3817">
        <v>1422389164</v>
      </c>
      <c r="K3817" t="b">
        <v>0</v>
      </c>
      <c r="L3817">
        <v>0</v>
      </c>
      <c r="M3817" t="b">
        <v>0</v>
      </c>
      <c r="N3817">
        <f>ROUND(E3817/D3817*100,0)</f>
        <v>0</v>
      </c>
      <c r="O3817">
        <f>IFERROR(ROUND(E3817/L3817,2),0)</f>
        <v>0</v>
      </c>
      <c r="P3817" s="12" t="s">
        <v>8290</v>
      </c>
      <c r="Q3817" t="s">
        <v>8292</v>
      </c>
      <c r="R3817" s="9">
        <f t="shared" si="182"/>
        <v>42031.837546296301</v>
      </c>
      <c r="S3817" s="9">
        <f t="shared" si="183"/>
        <v>42091.79587962963</v>
      </c>
      <c r="T3817">
        <f t="shared" si="184"/>
        <v>2015</v>
      </c>
    </row>
    <row r="3818" spans="1:20" ht="43.5" x14ac:dyDescent="0.35">
      <c r="A3818">
        <v>487</v>
      </c>
      <c r="B3818" s="3" t="s">
        <v>488</v>
      </c>
      <c r="C3818" s="3" t="s">
        <v>4597</v>
      </c>
      <c r="D3818" s="6">
        <v>50000</v>
      </c>
      <c r="E3818" s="8">
        <v>0</v>
      </c>
      <c r="F3818" t="s">
        <v>8220</v>
      </c>
      <c r="G3818" t="s">
        <v>8228</v>
      </c>
      <c r="H3818" t="s">
        <v>8250</v>
      </c>
      <c r="I3818" s="11">
        <v>1482678994</v>
      </c>
      <c r="J3818">
        <v>1477491394</v>
      </c>
      <c r="K3818" t="b">
        <v>0</v>
      </c>
      <c r="L3818">
        <v>0</v>
      </c>
      <c r="M3818" t="b">
        <v>0</v>
      </c>
      <c r="N3818">
        <f>ROUND(E3818/D3818*100,0)</f>
        <v>0</v>
      </c>
      <c r="O3818">
        <f>IFERROR(ROUND(E3818/L3818,2),0)</f>
        <v>0</v>
      </c>
      <c r="P3818" s="12" t="s">
        <v>8290</v>
      </c>
      <c r="Q3818" t="s">
        <v>8304</v>
      </c>
      <c r="R3818" s="9">
        <f t="shared" si="182"/>
        <v>42669.594837962963</v>
      </c>
      <c r="S3818" s="9">
        <f t="shared" si="183"/>
        <v>42729.636504629627</v>
      </c>
      <c r="T3818">
        <f t="shared" si="184"/>
        <v>2016</v>
      </c>
    </row>
    <row r="3819" spans="1:20" ht="43.5" x14ac:dyDescent="0.35">
      <c r="A3819">
        <v>562</v>
      </c>
      <c r="B3819" s="3" t="s">
        <v>563</v>
      </c>
      <c r="C3819" s="3" t="s">
        <v>4672</v>
      </c>
      <c r="D3819" s="6">
        <v>50000</v>
      </c>
      <c r="E3819" s="8">
        <v>0</v>
      </c>
      <c r="F3819" t="s">
        <v>8220</v>
      </c>
      <c r="G3819" t="s">
        <v>8232</v>
      </c>
      <c r="H3819" t="s">
        <v>8248</v>
      </c>
      <c r="I3819" s="11">
        <v>1482052815</v>
      </c>
      <c r="J3819">
        <v>1479460815</v>
      </c>
      <c r="K3819" t="b">
        <v>0</v>
      </c>
      <c r="L3819">
        <v>0</v>
      </c>
      <c r="M3819" t="b">
        <v>0</v>
      </c>
      <c r="N3819">
        <f>ROUND(E3819/D3819*100,0)</f>
        <v>0</v>
      </c>
      <c r="O3819">
        <f>IFERROR(ROUND(E3819/L3819,2),0)</f>
        <v>0</v>
      </c>
      <c r="P3819" s="12" t="s">
        <v>8277</v>
      </c>
      <c r="Q3819" t="s">
        <v>8307</v>
      </c>
      <c r="R3819" s="9">
        <f t="shared" si="182"/>
        <v>42692.389062500006</v>
      </c>
      <c r="S3819" s="9">
        <f t="shared" si="183"/>
        <v>42722.389062500006</v>
      </c>
      <c r="T3819">
        <f t="shared" si="184"/>
        <v>2016</v>
      </c>
    </row>
    <row r="3820" spans="1:20" ht="43.5" x14ac:dyDescent="0.35">
      <c r="A3820">
        <v>1416</v>
      </c>
      <c r="B3820" s="3" t="s">
        <v>1417</v>
      </c>
      <c r="C3820" s="3" t="s">
        <v>5526</v>
      </c>
      <c r="D3820" s="6">
        <v>50000</v>
      </c>
      <c r="E3820" s="8">
        <v>0</v>
      </c>
      <c r="F3820" t="s">
        <v>8220</v>
      </c>
      <c r="G3820" t="s">
        <v>8223</v>
      </c>
      <c r="H3820" t="s">
        <v>8245</v>
      </c>
      <c r="I3820" s="11">
        <v>1448147619</v>
      </c>
      <c r="J3820">
        <v>1445552019</v>
      </c>
      <c r="K3820" t="b">
        <v>0</v>
      </c>
      <c r="L3820">
        <v>0</v>
      </c>
      <c r="M3820" t="b">
        <v>0</v>
      </c>
      <c r="N3820">
        <f>ROUND(E3820/D3820*100,0)</f>
        <v>0</v>
      </c>
      <c r="O3820">
        <f>IFERROR(ROUND(E3820/L3820,2),0)</f>
        <v>0</v>
      </c>
      <c r="P3820" s="12" t="s">
        <v>8280</v>
      </c>
      <c r="Q3820" t="s">
        <v>8313</v>
      </c>
      <c r="R3820" s="9">
        <f t="shared" si="182"/>
        <v>42299.926145833335</v>
      </c>
      <c r="S3820" s="9">
        <f t="shared" si="183"/>
        <v>42329.967812499999</v>
      </c>
      <c r="T3820">
        <f t="shared" si="184"/>
        <v>2015</v>
      </c>
    </row>
    <row r="3821" spans="1:20" ht="29" x14ac:dyDescent="0.35">
      <c r="A3821">
        <v>2894</v>
      </c>
      <c r="B3821" s="3" t="s">
        <v>2894</v>
      </c>
      <c r="C3821" s="3" t="s">
        <v>7004</v>
      </c>
      <c r="D3821" s="6">
        <v>50000</v>
      </c>
      <c r="E3821" s="8">
        <v>0</v>
      </c>
      <c r="F3821" t="s">
        <v>8220</v>
      </c>
      <c r="G3821" t="s">
        <v>8223</v>
      </c>
      <c r="H3821" t="s">
        <v>8245</v>
      </c>
      <c r="I3821" s="11">
        <v>1428100815</v>
      </c>
      <c r="J3821">
        <v>1422920415</v>
      </c>
      <c r="K3821" t="b">
        <v>0</v>
      </c>
      <c r="L3821">
        <v>0</v>
      </c>
      <c r="M3821" t="b">
        <v>0</v>
      </c>
      <c r="N3821">
        <f>ROUND(E3821/D3821*100,0)</f>
        <v>0</v>
      </c>
      <c r="O3821">
        <f>IFERROR(ROUND(E3821/L3821,2),0)</f>
        <v>0</v>
      </c>
      <c r="P3821" s="12" t="s">
        <v>8266</v>
      </c>
      <c r="Q3821" t="s">
        <v>8268</v>
      </c>
      <c r="R3821" s="9">
        <f t="shared" si="182"/>
        <v>42037.986284722225</v>
      </c>
      <c r="S3821" s="9">
        <f t="shared" si="183"/>
        <v>42097.944618055553</v>
      </c>
      <c r="T3821">
        <f t="shared" si="184"/>
        <v>2015</v>
      </c>
    </row>
    <row r="3822" spans="1:20" ht="58" x14ac:dyDescent="0.35">
      <c r="A3822">
        <v>2945</v>
      </c>
      <c r="B3822" s="3" t="s">
        <v>2945</v>
      </c>
      <c r="C3822" s="3" t="s">
        <v>7055</v>
      </c>
      <c r="D3822" s="6">
        <v>50000</v>
      </c>
      <c r="E3822" s="8">
        <v>0</v>
      </c>
      <c r="F3822" t="s">
        <v>8220</v>
      </c>
      <c r="G3822" t="s">
        <v>8223</v>
      </c>
      <c r="H3822" t="s">
        <v>8245</v>
      </c>
      <c r="I3822" s="11">
        <v>1432437660</v>
      </c>
      <c r="J3822">
        <v>1429845660</v>
      </c>
      <c r="K3822" t="b">
        <v>0</v>
      </c>
      <c r="L3822">
        <v>0</v>
      </c>
      <c r="M3822" t="b">
        <v>0</v>
      </c>
      <c r="N3822">
        <f>ROUND(E3822/D3822*100,0)</f>
        <v>0</v>
      </c>
      <c r="O3822">
        <f>IFERROR(ROUND(E3822/L3822,2),0)</f>
        <v>0</v>
      </c>
      <c r="P3822" s="12" t="s">
        <v>8266</v>
      </c>
      <c r="Q3822" t="s">
        <v>8267</v>
      </c>
      <c r="R3822" s="9">
        <f t="shared" si="182"/>
        <v>42118.139583333337</v>
      </c>
      <c r="S3822" s="9">
        <f t="shared" si="183"/>
        <v>42148.139583333337</v>
      </c>
      <c r="T3822">
        <f t="shared" si="184"/>
        <v>2015</v>
      </c>
    </row>
    <row r="3823" spans="1:20" ht="43.5" x14ac:dyDescent="0.35">
      <c r="A3823">
        <v>3057</v>
      </c>
      <c r="B3823" s="3" t="s">
        <v>3057</v>
      </c>
      <c r="C3823" s="3" t="s">
        <v>7167</v>
      </c>
      <c r="D3823" s="6">
        <v>50000</v>
      </c>
      <c r="E3823" s="8">
        <v>0</v>
      </c>
      <c r="F3823" t="s">
        <v>8220</v>
      </c>
      <c r="G3823" t="s">
        <v>8224</v>
      </c>
      <c r="H3823" t="s">
        <v>8246</v>
      </c>
      <c r="I3823" s="11">
        <v>1459694211</v>
      </c>
      <c r="J3823">
        <v>1457105811</v>
      </c>
      <c r="K3823" t="b">
        <v>0</v>
      </c>
      <c r="L3823">
        <v>0</v>
      </c>
      <c r="M3823" t="b">
        <v>0</v>
      </c>
      <c r="N3823">
        <f>ROUND(E3823/D3823*100,0)</f>
        <v>0</v>
      </c>
      <c r="O3823">
        <f>IFERROR(ROUND(E3823/L3823,2),0)</f>
        <v>0</v>
      </c>
      <c r="P3823" s="12" t="s">
        <v>8266</v>
      </c>
      <c r="Q3823" t="s">
        <v>8267</v>
      </c>
      <c r="R3823" s="9">
        <f t="shared" si="182"/>
        <v>42433.650590277779</v>
      </c>
      <c r="S3823" s="9">
        <f t="shared" si="183"/>
        <v>42463.608923611115</v>
      </c>
      <c r="T3823">
        <f t="shared" si="184"/>
        <v>2016</v>
      </c>
    </row>
    <row r="3824" spans="1:20" ht="58" x14ac:dyDescent="0.35">
      <c r="A3824">
        <v>1074</v>
      </c>
      <c r="B3824" s="3" t="s">
        <v>1075</v>
      </c>
      <c r="C3824" s="3" t="s">
        <v>5184</v>
      </c>
      <c r="D3824" s="6">
        <v>54000</v>
      </c>
      <c r="E3824" s="8">
        <v>3407</v>
      </c>
      <c r="F3824" t="s">
        <v>8220</v>
      </c>
      <c r="G3824" t="s">
        <v>8223</v>
      </c>
      <c r="H3824" t="s">
        <v>8245</v>
      </c>
      <c r="I3824" s="11">
        <v>1388808545</v>
      </c>
      <c r="J3824">
        <v>1386216545</v>
      </c>
      <c r="K3824" t="b">
        <v>0</v>
      </c>
      <c r="L3824">
        <v>30</v>
      </c>
      <c r="M3824" t="b">
        <v>0</v>
      </c>
      <c r="N3824">
        <f>ROUND(E3824/D3824*100,0)</f>
        <v>6</v>
      </c>
      <c r="O3824">
        <f>IFERROR(ROUND(E3824/L3824,2),0)</f>
        <v>113.57</v>
      </c>
      <c r="P3824" s="12" t="s">
        <v>8285</v>
      </c>
      <c r="Q3824" t="s">
        <v>8300</v>
      </c>
      <c r="R3824" s="9">
        <f t="shared" si="182"/>
        <v>41613.172974537039</v>
      </c>
      <c r="S3824" s="9">
        <f t="shared" si="183"/>
        <v>41643.172974537039</v>
      </c>
      <c r="T3824">
        <f t="shared" si="184"/>
        <v>2013</v>
      </c>
    </row>
    <row r="3825" spans="1:20" ht="43.5" x14ac:dyDescent="0.35">
      <c r="A3825">
        <v>1811</v>
      </c>
      <c r="B3825" s="3" t="s">
        <v>1812</v>
      </c>
      <c r="C3825" s="3" t="s">
        <v>5921</v>
      </c>
      <c r="D3825" s="6">
        <v>54000</v>
      </c>
      <c r="E3825" s="8">
        <v>40</v>
      </c>
      <c r="F3825" t="s">
        <v>8220</v>
      </c>
      <c r="G3825" t="s">
        <v>8223</v>
      </c>
      <c r="H3825" t="s">
        <v>8245</v>
      </c>
      <c r="I3825" s="11">
        <v>1414123200</v>
      </c>
      <c r="J3825">
        <v>1408962270</v>
      </c>
      <c r="K3825" t="b">
        <v>0</v>
      </c>
      <c r="L3825">
        <v>26</v>
      </c>
      <c r="M3825" t="b">
        <v>0</v>
      </c>
      <c r="N3825">
        <f>ROUND(E3825/D3825*100,0)</f>
        <v>0</v>
      </c>
      <c r="O3825">
        <f>IFERROR(ROUND(E3825/L3825,2),0)</f>
        <v>1.54</v>
      </c>
      <c r="P3825" s="12" t="s">
        <v>8282</v>
      </c>
      <c r="Q3825" t="s">
        <v>8283</v>
      </c>
      <c r="R3825" s="9">
        <f t="shared" si="182"/>
        <v>41876.433680555558</v>
      </c>
      <c r="S3825" s="9">
        <f t="shared" si="183"/>
        <v>41936.166666666664</v>
      </c>
      <c r="T3825">
        <f t="shared" si="184"/>
        <v>2014</v>
      </c>
    </row>
    <row r="3826" spans="1:20" ht="58" x14ac:dyDescent="0.35">
      <c r="A3826">
        <v>3189</v>
      </c>
      <c r="B3826" s="3" t="s">
        <v>3189</v>
      </c>
      <c r="C3826" s="3" t="s">
        <v>7299</v>
      </c>
      <c r="D3826" s="6">
        <v>55000</v>
      </c>
      <c r="E3826" s="8">
        <v>6780</v>
      </c>
      <c r="F3826" t="s">
        <v>8220</v>
      </c>
      <c r="G3826" t="s">
        <v>8234</v>
      </c>
      <c r="H3826" t="s">
        <v>8254</v>
      </c>
      <c r="I3826" s="11">
        <v>1432455532</v>
      </c>
      <c r="J3826">
        <v>1429863532</v>
      </c>
      <c r="K3826" t="b">
        <v>0</v>
      </c>
      <c r="L3826">
        <v>19</v>
      </c>
      <c r="M3826" t="b">
        <v>0</v>
      </c>
      <c r="N3826">
        <f>ROUND(E3826/D3826*100,0)</f>
        <v>12</v>
      </c>
      <c r="O3826">
        <f>IFERROR(ROUND(E3826/L3826,2),0)</f>
        <v>356.84</v>
      </c>
      <c r="P3826" s="12" t="s">
        <v>8266</v>
      </c>
      <c r="Q3826" t="s">
        <v>8269</v>
      </c>
      <c r="R3826" s="9">
        <f t="shared" si="182"/>
        <v>42118.346435185187</v>
      </c>
      <c r="S3826" s="9">
        <f t="shared" si="183"/>
        <v>42148.346435185187</v>
      </c>
      <c r="T3826">
        <f t="shared" si="184"/>
        <v>2015</v>
      </c>
    </row>
    <row r="3827" spans="1:20" ht="58" x14ac:dyDescent="0.35">
      <c r="A3827">
        <v>471</v>
      </c>
      <c r="B3827" s="3" t="s">
        <v>472</v>
      </c>
      <c r="C3827" s="3" t="s">
        <v>4581</v>
      </c>
      <c r="D3827" s="6">
        <v>55000</v>
      </c>
      <c r="E3827" s="8">
        <v>6541</v>
      </c>
      <c r="F3827" t="s">
        <v>8220</v>
      </c>
      <c r="G3827" t="s">
        <v>8223</v>
      </c>
      <c r="H3827" t="s">
        <v>8245</v>
      </c>
      <c r="I3827" s="11">
        <v>1397924379</v>
      </c>
      <c r="J3827">
        <v>1394039979</v>
      </c>
      <c r="K3827" t="b">
        <v>0</v>
      </c>
      <c r="L3827">
        <v>170</v>
      </c>
      <c r="M3827" t="b">
        <v>0</v>
      </c>
      <c r="N3827">
        <f>ROUND(E3827/D3827*100,0)</f>
        <v>12</v>
      </c>
      <c r="O3827">
        <f>IFERROR(ROUND(E3827/L3827,2),0)</f>
        <v>38.479999999999997</v>
      </c>
      <c r="P3827" s="12" t="s">
        <v>8290</v>
      </c>
      <c r="Q3827" t="s">
        <v>8304</v>
      </c>
      <c r="R3827" s="9">
        <f t="shared" si="182"/>
        <v>41703.721979166665</v>
      </c>
      <c r="S3827" s="9">
        <f t="shared" si="183"/>
        <v>41748.680312500001</v>
      </c>
      <c r="T3827">
        <f t="shared" si="184"/>
        <v>2014</v>
      </c>
    </row>
    <row r="3828" spans="1:20" ht="43.5" x14ac:dyDescent="0.35">
      <c r="A3828">
        <v>463</v>
      </c>
      <c r="B3828" s="3" t="s">
        <v>464</v>
      </c>
      <c r="C3828" s="3" t="s">
        <v>4573</v>
      </c>
      <c r="D3828" s="6">
        <v>55000</v>
      </c>
      <c r="E3828" s="8">
        <v>1250</v>
      </c>
      <c r="F3828" t="s">
        <v>8220</v>
      </c>
      <c r="G3828" t="s">
        <v>8223</v>
      </c>
      <c r="H3828" t="s">
        <v>8245</v>
      </c>
      <c r="I3828" s="11">
        <v>1316883753</v>
      </c>
      <c r="J3828">
        <v>1311699753</v>
      </c>
      <c r="K3828" t="b">
        <v>0</v>
      </c>
      <c r="L3828">
        <v>11</v>
      </c>
      <c r="M3828" t="b">
        <v>0</v>
      </c>
      <c r="N3828">
        <f>ROUND(E3828/D3828*100,0)</f>
        <v>2</v>
      </c>
      <c r="O3828">
        <f>IFERROR(ROUND(E3828/L3828,2),0)</f>
        <v>113.64</v>
      </c>
      <c r="P3828" s="12" t="s">
        <v>8290</v>
      </c>
      <c r="Q3828" t="s">
        <v>8304</v>
      </c>
      <c r="R3828" s="9">
        <f t="shared" si="182"/>
        <v>40750.710104166668</v>
      </c>
      <c r="S3828" s="9">
        <f t="shared" si="183"/>
        <v>40810.710104166668</v>
      </c>
      <c r="T3828">
        <f t="shared" si="184"/>
        <v>2011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1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>ROUND(E3829/D3829*100,0)</f>
        <v>0</v>
      </c>
      <c r="O3829">
        <f>IFERROR(ROUND(E3829/L3829,2),0)</f>
        <v>0</v>
      </c>
      <c r="P3829" s="12" t="s">
        <v>8311</v>
      </c>
      <c r="Q3829" t="s">
        <v>8312</v>
      </c>
      <c r="R3829" s="9">
        <f t="shared" si="182"/>
        <v>41831.060092592597</v>
      </c>
      <c r="S3829" s="9">
        <f t="shared" si="183"/>
        <v>41851.060092592597</v>
      </c>
      <c r="T3829">
        <f t="shared" si="184"/>
        <v>2014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1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>ROUND(E3830/D3830*100,0)</f>
        <v>0</v>
      </c>
      <c r="O3830">
        <f>IFERROR(ROUND(E3830/L3830,2),0)</f>
        <v>0</v>
      </c>
      <c r="P3830" s="12" t="s">
        <v>8311</v>
      </c>
      <c r="Q3830" t="s">
        <v>8312</v>
      </c>
      <c r="R3830" s="9">
        <f t="shared" si="182"/>
        <v>42319.851388888885</v>
      </c>
      <c r="S3830" s="9">
        <f t="shared" si="183"/>
        <v>42364.851388888885</v>
      </c>
      <c r="T3830">
        <f t="shared" si="184"/>
        <v>2015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>ROUND(E3831/D3831*100,0)</f>
        <v>0</v>
      </c>
      <c r="O3831">
        <f>IFERROR(ROUND(E3831/L3831,2),0)</f>
        <v>0</v>
      </c>
      <c r="P3831" s="12" t="s">
        <v>8311</v>
      </c>
      <c r="Q3831" t="s">
        <v>8312</v>
      </c>
      <c r="R3831" s="9">
        <f t="shared" si="182"/>
        <v>42382.431076388893</v>
      </c>
      <c r="S3831" s="9">
        <f t="shared" si="183"/>
        <v>42412.431076388893</v>
      </c>
      <c r="T3831">
        <f t="shared" si="184"/>
        <v>2016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1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>ROUND(E3832/D3832*100,0)</f>
        <v>0</v>
      </c>
      <c r="O3832">
        <f>IFERROR(ROUND(E3832/L3832,2),0)</f>
        <v>0</v>
      </c>
      <c r="P3832" s="12" t="s">
        <v>8311</v>
      </c>
      <c r="Q3832" t="s">
        <v>8312</v>
      </c>
      <c r="R3832" s="9">
        <f t="shared" si="182"/>
        <v>42231.7971875</v>
      </c>
      <c r="S3832" s="9">
        <f t="shared" si="183"/>
        <v>42261.7971875</v>
      </c>
      <c r="T3832">
        <f t="shared" si="184"/>
        <v>2015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1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>ROUND(E3833/D3833*100,0)</f>
        <v>0</v>
      </c>
      <c r="O3833">
        <f>IFERROR(ROUND(E3833/L3833,2),0)</f>
        <v>0</v>
      </c>
      <c r="P3833" s="12" t="s">
        <v>8311</v>
      </c>
      <c r="Q3833" t="s">
        <v>8312</v>
      </c>
      <c r="R3833" s="9">
        <f t="shared" si="182"/>
        <v>41850.014178240745</v>
      </c>
      <c r="S3833" s="9">
        <f t="shared" si="183"/>
        <v>41878.014178240745</v>
      </c>
      <c r="T3833">
        <f t="shared" si="184"/>
        <v>2014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1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>ROUND(E3834/D3834*100,0)</f>
        <v>0</v>
      </c>
      <c r="O3834">
        <f>IFERROR(ROUND(E3834/L3834,2),0)</f>
        <v>0</v>
      </c>
      <c r="P3834" s="12" t="s">
        <v>8311</v>
      </c>
      <c r="Q3834" t="s">
        <v>8312</v>
      </c>
      <c r="R3834" s="9">
        <f t="shared" si="182"/>
        <v>42483.797395833331</v>
      </c>
      <c r="S3834" s="9">
        <f t="shared" si="183"/>
        <v>42527.839583333334</v>
      </c>
      <c r="T3834">
        <f t="shared" si="184"/>
        <v>2016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1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>ROUND(E3835/D3835*100,0)</f>
        <v>0</v>
      </c>
      <c r="O3835">
        <f>IFERROR(ROUND(E3835/L3835,2),0)</f>
        <v>0</v>
      </c>
      <c r="P3835" s="12" t="s">
        <v>8311</v>
      </c>
      <c r="Q3835" t="s">
        <v>8312</v>
      </c>
      <c r="R3835" s="9">
        <f t="shared" si="182"/>
        <v>41831.851840277777</v>
      </c>
      <c r="S3835" s="9">
        <f t="shared" si="183"/>
        <v>41861.916666666664</v>
      </c>
      <c r="T3835">
        <f t="shared" si="184"/>
        <v>2014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1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>ROUND(E3836/D3836*100,0)</f>
        <v>0</v>
      </c>
      <c r="O3836">
        <f>IFERROR(ROUND(E3836/L3836,2),0)</f>
        <v>0</v>
      </c>
      <c r="P3836" s="12" t="s">
        <v>8311</v>
      </c>
      <c r="Q3836" t="s">
        <v>8312</v>
      </c>
      <c r="R3836" s="9">
        <f t="shared" si="182"/>
        <v>42406.992418981477</v>
      </c>
      <c r="S3836" s="9">
        <f t="shared" si="183"/>
        <v>42436.992418981477</v>
      </c>
      <c r="T3836">
        <f t="shared" si="184"/>
        <v>2016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1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>ROUND(E3837/D3837*100,0)</f>
        <v>0</v>
      </c>
      <c r="O3837">
        <f>IFERROR(ROUND(E3837/L3837,2),0)</f>
        <v>0</v>
      </c>
      <c r="P3837" s="12" t="s">
        <v>8311</v>
      </c>
      <c r="Q3837" t="s">
        <v>8312</v>
      </c>
      <c r="R3837" s="9">
        <f t="shared" si="182"/>
        <v>42058.719641203701</v>
      </c>
      <c r="S3837" s="9">
        <f t="shared" si="183"/>
        <v>42118.677974537044</v>
      </c>
      <c r="T3837">
        <f t="shared" si="184"/>
        <v>2015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1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>ROUND(E3838/D3838*100,0)</f>
        <v>0</v>
      </c>
      <c r="O3838">
        <f>IFERROR(ROUND(E3838/L3838,2),0)</f>
        <v>0</v>
      </c>
      <c r="P3838" s="12" t="s">
        <v>8311</v>
      </c>
      <c r="Q3838" t="s">
        <v>8312</v>
      </c>
      <c r="R3838" s="9">
        <f t="shared" si="182"/>
        <v>42678.871331018512</v>
      </c>
      <c r="S3838" s="9">
        <f t="shared" si="183"/>
        <v>42708.912997685184</v>
      </c>
      <c r="T3838">
        <f t="shared" si="184"/>
        <v>2016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1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>ROUND(E3839/D3839*100,0)</f>
        <v>0</v>
      </c>
      <c r="O3839">
        <f>IFERROR(ROUND(E3839/L3839,2),0)</f>
        <v>0</v>
      </c>
      <c r="P3839" s="12" t="s">
        <v>8311</v>
      </c>
      <c r="Q3839" t="s">
        <v>8312</v>
      </c>
      <c r="R3839" s="9">
        <f t="shared" si="182"/>
        <v>42047.900960648149</v>
      </c>
      <c r="S3839" s="9">
        <f t="shared" si="183"/>
        <v>42089</v>
      </c>
      <c r="T3839">
        <f t="shared" si="184"/>
        <v>2015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1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>ROUND(E3840/D3840*100,0)</f>
        <v>0</v>
      </c>
      <c r="O3840">
        <f>IFERROR(ROUND(E3840/L3840,2),0)</f>
        <v>0</v>
      </c>
      <c r="P3840" s="12" t="s">
        <v>8311</v>
      </c>
      <c r="Q3840" t="s">
        <v>8312</v>
      </c>
      <c r="R3840" s="9">
        <f t="shared" si="182"/>
        <v>42046.79</v>
      </c>
      <c r="S3840" s="9">
        <f t="shared" si="183"/>
        <v>42076.748333333337</v>
      </c>
      <c r="T3840">
        <f t="shared" si="184"/>
        <v>2015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>ROUND(E3841/D3841*100,0)</f>
        <v>0</v>
      </c>
      <c r="O3841">
        <f>IFERROR(ROUND(E3841/L3841,2),0)</f>
        <v>0</v>
      </c>
      <c r="P3841" s="12" t="s">
        <v>8311</v>
      </c>
      <c r="Q3841" t="s">
        <v>8312</v>
      </c>
      <c r="R3841" s="9">
        <f t="shared" si="182"/>
        <v>42432.276712962965</v>
      </c>
      <c r="S3841" s="9">
        <f t="shared" si="183"/>
        <v>42492.041666666672</v>
      </c>
      <c r="T3841">
        <f t="shared" si="184"/>
        <v>2016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1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>ROUND(E3842/D3842*100,0)</f>
        <v>0</v>
      </c>
      <c r="O3842">
        <f>IFERROR(ROUND(E3842/L3842,2),0)</f>
        <v>0</v>
      </c>
      <c r="P3842" s="12" t="s">
        <v>8311</v>
      </c>
      <c r="Q3842" t="s">
        <v>8312</v>
      </c>
      <c r="R3842" s="9">
        <f t="shared" si="182"/>
        <v>42583.030810185184</v>
      </c>
      <c r="S3842" s="9">
        <f t="shared" si="183"/>
        <v>42613.030810185184</v>
      </c>
      <c r="T3842">
        <f t="shared" si="184"/>
        <v>2016</v>
      </c>
    </row>
    <row r="3843" spans="1:20" ht="43.5" x14ac:dyDescent="0.35">
      <c r="A3843">
        <v>704</v>
      </c>
      <c r="B3843" s="3" t="s">
        <v>705</v>
      </c>
      <c r="C3843" s="3" t="s">
        <v>4814</v>
      </c>
      <c r="D3843" s="6">
        <v>55000</v>
      </c>
      <c r="E3843" s="8">
        <v>481</v>
      </c>
      <c r="F3843" t="s">
        <v>8220</v>
      </c>
      <c r="G3843" t="s">
        <v>8228</v>
      </c>
      <c r="H3843" t="s">
        <v>8250</v>
      </c>
      <c r="I3843" s="11">
        <v>1487565468</v>
      </c>
      <c r="J3843">
        <v>1482381468</v>
      </c>
      <c r="K3843" t="b">
        <v>0</v>
      </c>
      <c r="L3843">
        <v>4</v>
      </c>
      <c r="M3843" t="b">
        <v>0</v>
      </c>
      <c r="N3843">
        <f>ROUND(E3843/D3843*100,0)</f>
        <v>1</v>
      </c>
      <c r="O3843">
        <f>IFERROR(ROUND(E3843/L3843,2),0)</f>
        <v>120.25</v>
      </c>
      <c r="P3843" s="12" t="s">
        <v>8277</v>
      </c>
      <c r="Q3843" t="s">
        <v>8279</v>
      </c>
      <c r="R3843" s="9">
        <f t="shared" ref="R3843:R3906" si="185">(((J3843/60)/60)/24)+DATE(1970,1,1)</f>
        <v>42726.192916666667</v>
      </c>
      <c r="S3843" s="9">
        <f t="shared" ref="S3843:S3906" si="186">(((I3843/60)/60)/24)+DATE(1970,1,1)</f>
        <v>42786.192916666667</v>
      </c>
      <c r="T3843">
        <f t="shared" si="184"/>
        <v>2016</v>
      </c>
    </row>
    <row r="3844" spans="1:20" ht="43.5" x14ac:dyDescent="0.35">
      <c r="A3844">
        <v>960</v>
      </c>
      <c r="B3844" s="3" t="s">
        <v>961</v>
      </c>
      <c r="C3844" s="3" t="s">
        <v>5070</v>
      </c>
      <c r="D3844" s="6">
        <v>55650</v>
      </c>
      <c r="E3844" s="8">
        <v>25655</v>
      </c>
      <c r="F3844" t="s">
        <v>8220</v>
      </c>
      <c r="G3844" t="s">
        <v>8223</v>
      </c>
      <c r="H3844" t="s">
        <v>8245</v>
      </c>
      <c r="I3844" s="11">
        <v>1489500155</v>
      </c>
      <c r="J3844">
        <v>1485874955</v>
      </c>
      <c r="K3844" t="b">
        <v>0</v>
      </c>
      <c r="L3844">
        <v>188</v>
      </c>
      <c r="M3844" t="b">
        <v>0</v>
      </c>
      <c r="N3844">
        <f>ROUND(E3844/D3844*100,0)</f>
        <v>46</v>
      </c>
      <c r="O3844">
        <f>IFERROR(ROUND(E3844/L3844,2),0)</f>
        <v>136.46</v>
      </c>
      <c r="P3844" s="12" t="s">
        <v>8277</v>
      </c>
      <c r="Q3844" t="s">
        <v>8279</v>
      </c>
      <c r="R3844" s="9">
        <f t="shared" si="185"/>
        <v>42766.626793981486</v>
      </c>
      <c r="S3844" s="9">
        <f t="shared" si="186"/>
        <v>42808.585127314815</v>
      </c>
      <c r="T3844">
        <f t="shared" si="184"/>
        <v>2017</v>
      </c>
    </row>
    <row r="3845" spans="1:20" ht="43.5" x14ac:dyDescent="0.35">
      <c r="A3845">
        <v>2156</v>
      </c>
      <c r="B3845" s="3" t="s">
        <v>2157</v>
      </c>
      <c r="C3845" s="3" t="s">
        <v>6266</v>
      </c>
      <c r="D3845" s="6">
        <v>56000</v>
      </c>
      <c r="E3845" s="8">
        <v>1493</v>
      </c>
      <c r="F3845" t="s">
        <v>8220</v>
      </c>
      <c r="G3845" t="s">
        <v>8223</v>
      </c>
      <c r="H3845" t="s">
        <v>8245</v>
      </c>
      <c r="I3845" s="11">
        <v>1379363406</v>
      </c>
      <c r="J3845">
        <v>1375475406</v>
      </c>
      <c r="K3845" t="b">
        <v>0</v>
      </c>
      <c r="L3845">
        <v>83</v>
      </c>
      <c r="M3845" t="b">
        <v>0</v>
      </c>
      <c r="N3845">
        <f>ROUND(E3845/D3845*100,0)</f>
        <v>3</v>
      </c>
      <c r="O3845">
        <f>IFERROR(ROUND(E3845/L3845,2),0)</f>
        <v>17.989999999999998</v>
      </c>
      <c r="P3845" s="12" t="s">
        <v>8285</v>
      </c>
      <c r="Q3845" t="s">
        <v>8300</v>
      </c>
      <c r="R3845" s="9">
        <f t="shared" si="185"/>
        <v>41488.85423611111</v>
      </c>
      <c r="S3845" s="9">
        <f t="shared" si="186"/>
        <v>41533.85423611111</v>
      </c>
      <c r="T3845">
        <f t="shared" si="184"/>
        <v>2013</v>
      </c>
    </row>
    <row r="3846" spans="1:20" ht="43.5" x14ac:dyDescent="0.35">
      <c r="A3846">
        <v>679</v>
      </c>
      <c r="B3846" s="3" t="s">
        <v>680</v>
      </c>
      <c r="C3846" s="3" t="s">
        <v>4789</v>
      </c>
      <c r="D3846" s="6">
        <v>57000</v>
      </c>
      <c r="E3846" s="8">
        <v>8827</v>
      </c>
      <c r="F3846" t="s">
        <v>8220</v>
      </c>
      <c r="G3846" t="s">
        <v>8223</v>
      </c>
      <c r="H3846" t="s">
        <v>8245</v>
      </c>
      <c r="I3846" s="11">
        <v>1472920909</v>
      </c>
      <c r="J3846">
        <v>1467736909</v>
      </c>
      <c r="K3846" t="b">
        <v>0</v>
      </c>
      <c r="L3846">
        <v>94</v>
      </c>
      <c r="M3846" t="b">
        <v>0</v>
      </c>
      <c r="N3846">
        <f>ROUND(E3846/D3846*100,0)</f>
        <v>15</v>
      </c>
      <c r="O3846">
        <f>IFERROR(ROUND(E3846/L3846,2),0)</f>
        <v>93.9</v>
      </c>
      <c r="P3846" s="12" t="s">
        <v>8277</v>
      </c>
      <c r="Q3846" t="s">
        <v>8279</v>
      </c>
      <c r="R3846" s="9">
        <f t="shared" si="185"/>
        <v>42556.695706018523</v>
      </c>
      <c r="S3846" s="9">
        <f t="shared" si="186"/>
        <v>42616.695706018523</v>
      </c>
      <c r="T3846">
        <f t="shared" si="184"/>
        <v>2016</v>
      </c>
    </row>
    <row r="3847" spans="1:20" ht="43.5" x14ac:dyDescent="0.35">
      <c r="A3847">
        <v>998</v>
      </c>
      <c r="B3847" s="3" t="s">
        <v>999</v>
      </c>
      <c r="C3847" s="3" t="s">
        <v>5108</v>
      </c>
      <c r="D3847" s="6">
        <v>60000</v>
      </c>
      <c r="E3847" s="8">
        <v>35135</v>
      </c>
      <c r="F3847" t="s">
        <v>8220</v>
      </c>
      <c r="G3847" t="s">
        <v>8228</v>
      </c>
      <c r="H3847" t="s">
        <v>8250</v>
      </c>
      <c r="I3847" s="11">
        <v>1447909401</v>
      </c>
      <c r="J3847">
        <v>1444017801</v>
      </c>
      <c r="K3847" t="b">
        <v>0</v>
      </c>
      <c r="L3847">
        <v>229</v>
      </c>
      <c r="M3847" t="b">
        <v>0</v>
      </c>
      <c r="N3847">
        <f>ROUND(E3847/D3847*100,0)</f>
        <v>59</v>
      </c>
      <c r="O3847">
        <f>IFERROR(ROUND(E3847/L3847,2),0)</f>
        <v>153.43</v>
      </c>
      <c r="P3847" s="12" t="s">
        <v>8277</v>
      </c>
      <c r="Q3847" t="s">
        <v>8279</v>
      </c>
      <c r="R3847" s="9">
        <f t="shared" si="185"/>
        <v>42282.168993055559</v>
      </c>
      <c r="S3847" s="9">
        <f t="shared" si="186"/>
        <v>42327.210659722223</v>
      </c>
      <c r="T3847">
        <f t="shared" si="184"/>
        <v>2015</v>
      </c>
    </row>
    <row r="3848" spans="1:20" ht="58" x14ac:dyDescent="0.35">
      <c r="A3848">
        <v>2696</v>
      </c>
      <c r="B3848" s="3" t="s">
        <v>2696</v>
      </c>
      <c r="C3848" s="3" t="s">
        <v>6806</v>
      </c>
      <c r="D3848" s="6">
        <v>60000</v>
      </c>
      <c r="E3848" s="8">
        <v>3390</v>
      </c>
      <c r="F3848" t="s">
        <v>8220</v>
      </c>
      <c r="G3848" t="s">
        <v>8223</v>
      </c>
      <c r="H3848" t="s">
        <v>8245</v>
      </c>
      <c r="I3848" s="11">
        <v>1419538560</v>
      </c>
      <c r="J3848">
        <v>1416600960</v>
      </c>
      <c r="K3848" t="b">
        <v>0</v>
      </c>
      <c r="L3848">
        <v>38</v>
      </c>
      <c r="M3848" t="b">
        <v>0</v>
      </c>
      <c r="N3848">
        <f>ROUND(E3848/D3848*100,0)</f>
        <v>6</v>
      </c>
      <c r="O3848">
        <f>IFERROR(ROUND(E3848/L3848,2),0)</f>
        <v>89.21</v>
      </c>
      <c r="P3848" s="12" t="s">
        <v>8288</v>
      </c>
      <c r="Q3848" t="s">
        <v>8310</v>
      </c>
      <c r="R3848" s="9">
        <f t="shared" si="185"/>
        <v>41964.844444444447</v>
      </c>
      <c r="S3848" s="9">
        <f t="shared" si="186"/>
        <v>41998.844444444447</v>
      </c>
      <c r="T3848">
        <f t="shared" si="184"/>
        <v>2014</v>
      </c>
    </row>
    <row r="3849" spans="1:20" ht="43.5" x14ac:dyDescent="0.35">
      <c r="A3849">
        <v>1179</v>
      </c>
      <c r="B3849" s="3" t="s">
        <v>1180</v>
      </c>
      <c r="C3849" s="3" t="s">
        <v>5289</v>
      </c>
      <c r="D3849" s="6">
        <v>60000</v>
      </c>
      <c r="E3849" s="8">
        <v>3200</v>
      </c>
      <c r="F3849" t="s">
        <v>8220</v>
      </c>
      <c r="G3849" t="s">
        <v>8228</v>
      </c>
      <c r="H3849" t="s">
        <v>8250</v>
      </c>
      <c r="I3849" s="11">
        <v>1446052627</v>
      </c>
      <c r="J3849">
        <v>1443460627</v>
      </c>
      <c r="K3849" t="b">
        <v>0</v>
      </c>
      <c r="L3849">
        <v>5</v>
      </c>
      <c r="M3849" t="b">
        <v>0</v>
      </c>
      <c r="N3849">
        <f>ROUND(E3849/D3849*100,0)</f>
        <v>5</v>
      </c>
      <c r="O3849">
        <f>IFERROR(ROUND(E3849/L3849,2),0)</f>
        <v>640</v>
      </c>
      <c r="P3849" s="12" t="s">
        <v>8288</v>
      </c>
      <c r="Q3849" t="s">
        <v>8310</v>
      </c>
      <c r="R3849" s="9">
        <f t="shared" si="185"/>
        <v>42275.720219907409</v>
      </c>
      <c r="S3849" s="9">
        <f t="shared" si="186"/>
        <v>42305.720219907409</v>
      </c>
      <c r="T3849">
        <f t="shared" si="184"/>
        <v>2015</v>
      </c>
    </row>
    <row r="3850" spans="1:20" ht="43.5" x14ac:dyDescent="0.35">
      <c r="A3850">
        <v>1104</v>
      </c>
      <c r="B3850" s="3" t="s">
        <v>1105</v>
      </c>
      <c r="C3850" s="3" t="s">
        <v>5214</v>
      </c>
      <c r="D3850" s="6">
        <v>60000</v>
      </c>
      <c r="E3850" s="8">
        <v>2971</v>
      </c>
      <c r="F3850" t="s">
        <v>8220</v>
      </c>
      <c r="G3850" t="s">
        <v>8224</v>
      </c>
      <c r="H3850" t="s">
        <v>8246</v>
      </c>
      <c r="I3850" s="11">
        <v>1402480221</v>
      </c>
      <c r="J3850">
        <v>1399888221</v>
      </c>
      <c r="K3850" t="b">
        <v>0</v>
      </c>
      <c r="L3850">
        <v>37</v>
      </c>
      <c r="M3850" t="b">
        <v>0</v>
      </c>
      <c r="N3850">
        <f>ROUND(E3850/D3850*100,0)</f>
        <v>5</v>
      </c>
      <c r="O3850">
        <f>IFERROR(ROUND(E3850/L3850,2),0)</f>
        <v>80.3</v>
      </c>
      <c r="P3850" s="12" t="s">
        <v>8285</v>
      </c>
      <c r="Q3850" t="s">
        <v>8300</v>
      </c>
      <c r="R3850" s="9">
        <f t="shared" si="185"/>
        <v>41771.40996527778</v>
      </c>
      <c r="S3850" s="9">
        <f t="shared" si="186"/>
        <v>41801.40996527778</v>
      </c>
      <c r="T3850">
        <f t="shared" si="184"/>
        <v>2014</v>
      </c>
    </row>
    <row r="3851" spans="1:20" x14ac:dyDescent="0.35">
      <c r="A3851">
        <v>1590</v>
      </c>
      <c r="B3851" s="3" t="s">
        <v>1591</v>
      </c>
      <c r="C3851" s="3" t="s">
        <v>5700</v>
      </c>
      <c r="D3851" s="6">
        <v>60000</v>
      </c>
      <c r="E3851" s="8">
        <v>1020</v>
      </c>
      <c r="F3851" t="s">
        <v>8220</v>
      </c>
      <c r="G3851" t="s">
        <v>8236</v>
      </c>
      <c r="H3851" t="s">
        <v>8248</v>
      </c>
      <c r="I3851" s="11">
        <v>1443040464</v>
      </c>
      <c r="J3851">
        <v>1440448464</v>
      </c>
      <c r="K3851" t="b">
        <v>0</v>
      </c>
      <c r="L3851">
        <v>2</v>
      </c>
      <c r="M3851" t="b">
        <v>0</v>
      </c>
      <c r="N3851">
        <f>ROUND(E3851/D3851*100,0)</f>
        <v>2</v>
      </c>
      <c r="O3851">
        <f>IFERROR(ROUND(E3851/L3851,2),0)</f>
        <v>510</v>
      </c>
      <c r="P3851" s="12" t="s">
        <v>8282</v>
      </c>
      <c r="Q3851" t="s">
        <v>8316</v>
      </c>
      <c r="R3851" s="9">
        <f t="shared" si="185"/>
        <v>42240.857222222221</v>
      </c>
      <c r="S3851" s="9">
        <f t="shared" si="186"/>
        <v>42270.857222222221</v>
      </c>
      <c r="T3851">
        <f t="shared" si="184"/>
        <v>2015</v>
      </c>
    </row>
    <row r="3852" spans="1:20" ht="43.5" x14ac:dyDescent="0.35">
      <c r="A3852">
        <v>1167</v>
      </c>
      <c r="B3852" s="3" t="s">
        <v>1168</v>
      </c>
      <c r="C3852" s="3" t="s">
        <v>5277</v>
      </c>
      <c r="D3852" s="6">
        <v>60000</v>
      </c>
      <c r="E3852" s="8">
        <v>979</v>
      </c>
      <c r="F3852" t="s">
        <v>8220</v>
      </c>
      <c r="G3852" t="s">
        <v>8223</v>
      </c>
      <c r="H3852" t="s">
        <v>8245</v>
      </c>
      <c r="I3852" s="11">
        <v>1410543495</v>
      </c>
      <c r="J3852">
        <v>1407865095</v>
      </c>
      <c r="K3852" t="b">
        <v>0</v>
      </c>
      <c r="L3852">
        <v>16</v>
      </c>
      <c r="M3852" t="b">
        <v>0</v>
      </c>
      <c r="N3852">
        <f>ROUND(E3852/D3852*100,0)</f>
        <v>2</v>
      </c>
      <c r="O3852">
        <f>IFERROR(ROUND(E3852/L3852,2),0)</f>
        <v>61.19</v>
      </c>
      <c r="P3852" s="12" t="s">
        <v>8288</v>
      </c>
      <c r="Q3852" t="s">
        <v>8310</v>
      </c>
      <c r="R3852" s="9">
        <f t="shared" si="185"/>
        <v>41863.734895833331</v>
      </c>
      <c r="S3852" s="9">
        <f t="shared" si="186"/>
        <v>41894.734895833331</v>
      </c>
      <c r="T3852">
        <f t="shared" si="184"/>
        <v>2014</v>
      </c>
    </row>
    <row r="3853" spans="1:20" ht="43.5" x14ac:dyDescent="0.35">
      <c r="A3853">
        <v>2125</v>
      </c>
      <c r="B3853" s="3" t="s">
        <v>2126</v>
      </c>
      <c r="C3853" s="3" t="s">
        <v>6235</v>
      </c>
      <c r="D3853" s="6">
        <v>60000</v>
      </c>
      <c r="E3853" s="8">
        <v>852</v>
      </c>
      <c r="F3853" t="s">
        <v>8220</v>
      </c>
      <c r="G3853" t="s">
        <v>8223</v>
      </c>
      <c r="H3853" t="s">
        <v>8245</v>
      </c>
      <c r="I3853" s="11">
        <v>1438734833</v>
      </c>
      <c r="J3853">
        <v>1436142833</v>
      </c>
      <c r="K3853" t="b">
        <v>0</v>
      </c>
      <c r="L3853">
        <v>27</v>
      </c>
      <c r="M3853" t="b">
        <v>0</v>
      </c>
      <c r="N3853">
        <f>ROUND(E3853/D3853*100,0)</f>
        <v>1</v>
      </c>
      <c r="O3853">
        <f>IFERROR(ROUND(E3853/L3853,2),0)</f>
        <v>31.56</v>
      </c>
      <c r="P3853" s="12" t="s">
        <v>8285</v>
      </c>
      <c r="Q3853" t="s">
        <v>8300</v>
      </c>
      <c r="R3853" s="9">
        <f t="shared" si="185"/>
        <v>42191.023530092592</v>
      </c>
      <c r="S3853" s="9">
        <f t="shared" si="186"/>
        <v>42221.023530092592</v>
      </c>
      <c r="T3853">
        <f t="shared" si="184"/>
        <v>2015</v>
      </c>
    </row>
    <row r="3854" spans="1:20" ht="58" x14ac:dyDescent="0.35">
      <c r="A3854">
        <v>695</v>
      </c>
      <c r="B3854" s="3" t="s">
        <v>696</v>
      </c>
      <c r="C3854" s="3" t="s">
        <v>4805</v>
      </c>
      <c r="D3854" s="6">
        <v>60000</v>
      </c>
      <c r="E3854" s="8">
        <v>636</v>
      </c>
      <c r="F3854" t="s">
        <v>8220</v>
      </c>
      <c r="G3854" t="s">
        <v>8223</v>
      </c>
      <c r="H3854" t="s">
        <v>8245</v>
      </c>
      <c r="I3854" s="11">
        <v>1414758620</v>
      </c>
      <c r="J3854">
        <v>1412166620</v>
      </c>
      <c r="K3854" t="b">
        <v>0</v>
      </c>
      <c r="L3854">
        <v>7</v>
      </c>
      <c r="M3854" t="b">
        <v>0</v>
      </c>
      <c r="N3854">
        <f>ROUND(E3854/D3854*100,0)</f>
        <v>1</v>
      </c>
      <c r="O3854">
        <f>IFERROR(ROUND(E3854/L3854,2),0)</f>
        <v>90.86</v>
      </c>
      <c r="P3854" s="12" t="s">
        <v>8277</v>
      </c>
      <c r="Q3854" t="s">
        <v>8279</v>
      </c>
      <c r="R3854" s="9">
        <f t="shared" si="185"/>
        <v>41913.521064814813</v>
      </c>
      <c r="S3854" s="9">
        <f t="shared" si="186"/>
        <v>41943.521064814813</v>
      </c>
      <c r="T3854">
        <f t="shared" si="184"/>
        <v>2014</v>
      </c>
    </row>
    <row r="3855" spans="1:20" ht="43.5" x14ac:dyDescent="0.35">
      <c r="A3855">
        <v>2415</v>
      </c>
      <c r="B3855" s="3" t="s">
        <v>2416</v>
      </c>
      <c r="C3855" s="3" t="s">
        <v>6525</v>
      </c>
      <c r="D3855" s="6">
        <v>60000</v>
      </c>
      <c r="E3855" s="8">
        <v>335</v>
      </c>
      <c r="F3855" t="s">
        <v>8220</v>
      </c>
      <c r="G3855" t="s">
        <v>8223</v>
      </c>
      <c r="H3855" t="s">
        <v>8245</v>
      </c>
      <c r="I3855" s="11">
        <v>1468615346</v>
      </c>
      <c r="J3855">
        <v>1466023346</v>
      </c>
      <c r="K3855" t="b">
        <v>0</v>
      </c>
      <c r="L3855">
        <v>6</v>
      </c>
      <c r="M3855" t="b">
        <v>0</v>
      </c>
      <c r="N3855">
        <f>ROUND(E3855/D3855*100,0)</f>
        <v>1</v>
      </c>
      <c r="O3855">
        <f>IFERROR(ROUND(E3855/L3855,2),0)</f>
        <v>55.83</v>
      </c>
      <c r="P3855" s="12" t="s">
        <v>8288</v>
      </c>
      <c r="Q3855" t="s">
        <v>8310</v>
      </c>
      <c r="R3855" s="9">
        <f t="shared" si="185"/>
        <v>42536.862800925926</v>
      </c>
      <c r="S3855" s="9">
        <f t="shared" si="186"/>
        <v>42566.862800925926</v>
      </c>
      <c r="T3855">
        <f t="shared" si="184"/>
        <v>2016</v>
      </c>
    </row>
    <row r="3856" spans="1:20" ht="58" x14ac:dyDescent="0.35">
      <c r="A3856">
        <v>575</v>
      </c>
      <c r="B3856" s="3" t="s">
        <v>576</v>
      </c>
      <c r="C3856" s="3" t="s">
        <v>4685</v>
      </c>
      <c r="D3856" s="6">
        <v>60000</v>
      </c>
      <c r="E3856" s="8">
        <v>259</v>
      </c>
      <c r="F3856" t="s">
        <v>8220</v>
      </c>
      <c r="G3856" t="s">
        <v>8235</v>
      </c>
      <c r="H3856" t="s">
        <v>8248</v>
      </c>
      <c r="I3856" s="11">
        <v>1434213443</v>
      </c>
      <c r="J3856">
        <v>1431621443</v>
      </c>
      <c r="K3856" t="b">
        <v>0</v>
      </c>
      <c r="L3856">
        <v>4</v>
      </c>
      <c r="M3856" t="b">
        <v>0</v>
      </c>
      <c r="N3856">
        <f>ROUND(E3856/D3856*100,0)</f>
        <v>0</v>
      </c>
      <c r="O3856">
        <f>IFERROR(ROUND(E3856/L3856,2),0)</f>
        <v>64.75</v>
      </c>
      <c r="P3856" s="12" t="s">
        <v>8277</v>
      </c>
      <c r="Q3856" t="s">
        <v>8307</v>
      </c>
      <c r="R3856" s="9">
        <f t="shared" si="185"/>
        <v>42138.692627314813</v>
      </c>
      <c r="S3856" s="9">
        <f t="shared" si="186"/>
        <v>42168.692627314813</v>
      </c>
      <c r="T3856">
        <f t="shared" si="184"/>
        <v>2015</v>
      </c>
    </row>
    <row r="3857" spans="1:20" ht="43.5" x14ac:dyDescent="0.35">
      <c r="A3857">
        <v>3909</v>
      </c>
      <c r="B3857" s="3" t="s">
        <v>3906</v>
      </c>
      <c r="C3857" s="3" t="s">
        <v>8017</v>
      </c>
      <c r="D3857" s="6">
        <v>60000</v>
      </c>
      <c r="E3857" s="8">
        <v>135</v>
      </c>
      <c r="F3857" t="s">
        <v>8220</v>
      </c>
      <c r="G3857" t="s">
        <v>8223</v>
      </c>
      <c r="H3857" t="s">
        <v>8245</v>
      </c>
      <c r="I3857" s="11">
        <v>1410424642</v>
      </c>
      <c r="J3857">
        <v>1407832642</v>
      </c>
      <c r="K3857" t="b">
        <v>0</v>
      </c>
      <c r="L3857">
        <v>4</v>
      </c>
      <c r="M3857" t="b">
        <v>0</v>
      </c>
      <c r="N3857">
        <f>ROUND(E3857/D3857*100,0)</f>
        <v>0</v>
      </c>
      <c r="O3857">
        <f>IFERROR(ROUND(E3857/L3857,2),0)</f>
        <v>33.75</v>
      </c>
      <c r="P3857" s="12" t="s">
        <v>8266</v>
      </c>
      <c r="Q3857" t="s">
        <v>8268</v>
      </c>
      <c r="R3857" s="9">
        <f t="shared" si="185"/>
        <v>41863.359282407408</v>
      </c>
      <c r="S3857" s="9">
        <f t="shared" si="186"/>
        <v>41893.359282407408</v>
      </c>
      <c r="T3857">
        <f t="shared" si="184"/>
        <v>2014</v>
      </c>
    </row>
    <row r="3858" spans="1:20" ht="58" x14ac:dyDescent="0.35">
      <c r="A3858">
        <v>3918</v>
      </c>
      <c r="B3858" s="3" t="s">
        <v>3915</v>
      </c>
      <c r="C3858" s="3" t="s">
        <v>8026</v>
      </c>
      <c r="D3858" s="6">
        <v>60000</v>
      </c>
      <c r="E3858" s="8">
        <v>120</v>
      </c>
      <c r="F3858" t="s">
        <v>8220</v>
      </c>
      <c r="G3858" t="s">
        <v>8224</v>
      </c>
      <c r="H3858" t="s">
        <v>8246</v>
      </c>
      <c r="I3858" s="11">
        <v>1407168000</v>
      </c>
      <c r="J3858">
        <v>1406131023</v>
      </c>
      <c r="K3858" t="b">
        <v>0</v>
      </c>
      <c r="L3858">
        <v>3</v>
      </c>
      <c r="M3858" t="b">
        <v>0</v>
      </c>
      <c r="N3858">
        <f>ROUND(E3858/D3858*100,0)</f>
        <v>0</v>
      </c>
      <c r="O3858">
        <f>IFERROR(ROUND(E3858/L3858,2),0)</f>
        <v>40</v>
      </c>
      <c r="P3858" s="12" t="s">
        <v>8266</v>
      </c>
      <c r="Q3858" t="s">
        <v>8268</v>
      </c>
      <c r="R3858" s="9">
        <f t="shared" si="185"/>
        <v>41843.664618055554</v>
      </c>
      <c r="S3858" s="9">
        <f t="shared" si="186"/>
        <v>41855.666666666664</v>
      </c>
      <c r="T3858">
        <f t="shared" si="184"/>
        <v>2014</v>
      </c>
    </row>
    <row r="3859" spans="1:20" ht="43.5" x14ac:dyDescent="0.35">
      <c r="A3859">
        <v>3078</v>
      </c>
      <c r="B3859" s="3" t="s">
        <v>3078</v>
      </c>
      <c r="C3859" s="3" t="s">
        <v>7188</v>
      </c>
      <c r="D3859" s="6">
        <v>60000</v>
      </c>
      <c r="E3859" s="8">
        <v>71</v>
      </c>
      <c r="F3859" t="s">
        <v>8220</v>
      </c>
      <c r="G3859" t="s">
        <v>8223</v>
      </c>
      <c r="H3859" t="s">
        <v>8245</v>
      </c>
      <c r="I3859" s="11">
        <v>1424920795</v>
      </c>
      <c r="J3859">
        <v>1422328795</v>
      </c>
      <c r="K3859" t="b">
        <v>0</v>
      </c>
      <c r="L3859">
        <v>3</v>
      </c>
      <c r="M3859" t="b">
        <v>0</v>
      </c>
      <c r="N3859">
        <f>ROUND(E3859/D3859*100,0)</f>
        <v>0</v>
      </c>
      <c r="O3859">
        <f>IFERROR(ROUND(E3859/L3859,2),0)</f>
        <v>23.67</v>
      </c>
      <c r="P3859" s="12" t="s">
        <v>8266</v>
      </c>
      <c r="Q3859" t="s">
        <v>8267</v>
      </c>
      <c r="R3859" s="9">
        <f t="shared" si="185"/>
        <v>42031.138831018514</v>
      </c>
      <c r="S3859" s="9">
        <f t="shared" si="186"/>
        <v>42061.138831018514</v>
      </c>
      <c r="T3859">
        <f t="shared" si="184"/>
        <v>2015</v>
      </c>
    </row>
    <row r="3860" spans="1:20" ht="43.5" x14ac:dyDescent="0.35">
      <c r="A3860">
        <v>546</v>
      </c>
      <c r="B3860" s="3" t="s">
        <v>547</v>
      </c>
      <c r="C3860" s="3" t="s">
        <v>4656</v>
      </c>
      <c r="D3860" s="6">
        <v>60000</v>
      </c>
      <c r="E3860" s="8">
        <v>52</v>
      </c>
      <c r="F3860" t="s">
        <v>8220</v>
      </c>
      <c r="G3860" t="s">
        <v>8223</v>
      </c>
      <c r="H3860" t="s">
        <v>8245</v>
      </c>
      <c r="I3860" s="11">
        <v>1445097715</v>
      </c>
      <c r="J3860">
        <v>1441209715</v>
      </c>
      <c r="K3860" t="b">
        <v>0</v>
      </c>
      <c r="L3860">
        <v>2</v>
      </c>
      <c r="M3860" t="b">
        <v>0</v>
      </c>
      <c r="N3860">
        <f>ROUND(E3860/D3860*100,0)</f>
        <v>0</v>
      </c>
      <c r="O3860">
        <f>IFERROR(ROUND(E3860/L3860,2),0)</f>
        <v>26</v>
      </c>
      <c r="P3860" s="12" t="s">
        <v>8277</v>
      </c>
      <c r="Q3860" t="s">
        <v>8307</v>
      </c>
      <c r="R3860" s="9">
        <f t="shared" si="185"/>
        <v>42249.667997685188</v>
      </c>
      <c r="S3860" s="9">
        <f t="shared" si="186"/>
        <v>42294.667997685188</v>
      </c>
      <c r="T3860">
        <f t="shared" ref="T3860:T3923" si="187">YEAR(R3860)</f>
        <v>2015</v>
      </c>
    </row>
    <row r="3861" spans="1:20" ht="58" x14ac:dyDescent="0.35">
      <c r="A3861">
        <v>1162</v>
      </c>
      <c r="B3861" s="3" t="s">
        <v>1163</v>
      </c>
      <c r="C3861" s="3" t="s">
        <v>5272</v>
      </c>
      <c r="D3861" s="6">
        <v>60000</v>
      </c>
      <c r="E3861" s="8">
        <v>35</v>
      </c>
      <c r="F3861" t="s">
        <v>8220</v>
      </c>
      <c r="G3861" t="s">
        <v>8223</v>
      </c>
      <c r="H3861" t="s">
        <v>8245</v>
      </c>
      <c r="I3861" s="11">
        <v>1411662264</v>
      </c>
      <c r="J3861">
        <v>1408983864</v>
      </c>
      <c r="K3861" t="b">
        <v>0</v>
      </c>
      <c r="L3861">
        <v>2</v>
      </c>
      <c r="M3861" t="b">
        <v>0</v>
      </c>
      <c r="N3861">
        <f>ROUND(E3861/D3861*100,0)</f>
        <v>0</v>
      </c>
      <c r="O3861">
        <f>IFERROR(ROUND(E3861/L3861,2),0)</f>
        <v>17.5</v>
      </c>
      <c r="P3861" s="12" t="s">
        <v>8288</v>
      </c>
      <c r="Q3861" t="s">
        <v>8310</v>
      </c>
      <c r="R3861" s="9">
        <f t="shared" si="185"/>
        <v>41876.683611111112</v>
      </c>
      <c r="S3861" s="9">
        <f t="shared" si="186"/>
        <v>41907.683611111112</v>
      </c>
      <c r="T3861">
        <f t="shared" si="187"/>
        <v>2014</v>
      </c>
    </row>
    <row r="3862" spans="1:20" ht="43.5" x14ac:dyDescent="0.35">
      <c r="A3862">
        <v>2423</v>
      </c>
      <c r="B3862" s="3" t="s">
        <v>2424</v>
      </c>
      <c r="C3862" s="3" t="s">
        <v>6533</v>
      </c>
      <c r="D3862" s="6">
        <v>60000</v>
      </c>
      <c r="E3862" s="8">
        <v>8</v>
      </c>
      <c r="F3862" t="s">
        <v>8220</v>
      </c>
      <c r="G3862" t="s">
        <v>8223</v>
      </c>
      <c r="H3862" t="s">
        <v>8245</v>
      </c>
      <c r="I3862" s="11">
        <v>1420044890</v>
      </c>
      <c r="J3862">
        <v>1417452890</v>
      </c>
      <c r="K3862" t="b">
        <v>0</v>
      </c>
      <c r="L3862">
        <v>1</v>
      </c>
      <c r="M3862" t="b">
        <v>0</v>
      </c>
      <c r="N3862">
        <f>ROUND(E3862/D3862*100,0)</f>
        <v>0</v>
      </c>
      <c r="O3862">
        <f>IFERROR(ROUND(E3862/L3862,2),0)</f>
        <v>8</v>
      </c>
      <c r="P3862" s="12" t="s">
        <v>8288</v>
      </c>
      <c r="Q3862" t="s">
        <v>8310</v>
      </c>
      <c r="R3862" s="9">
        <f t="shared" si="185"/>
        <v>41974.704745370371</v>
      </c>
      <c r="S3862" s="9">
        <f t="shared" si="186"/>
        <v>42004.704745370371</v>
      </c>
      <c r="T3862">
        <f t="shared" si="187"/>
        <v>2014</v>
      </c>
    </row>
    <row r="3863" spans="1:20" ht="43.5" x14ac:dyDescent="0.35">
      <c r="A3863">
        <v>445</v>
      </c>
      <c r="B3863" s="3" t="s">
        <v>446</v>
      </c>
      <c r="C3863" s="3" t="s">
        <v>4555</v>
      </c>
      <c r="D3863" s="6">
        <v>60000</v>
      </c>
      <c r="E3863" s="8">
        <v>2</v>
      </c>
      <c r="F3863" t="s">
        <v>8220</v>
      </c>
      <c r="G3863" t="s">
        <v>8223</v>
      </c>
      <c r="H3863" t="s">
        <v>8245</v>
      </c>
      <c r="I3863" s="11">
        <v>1432195375</v>
      </c>
      <c r="J3863">
        <v>1430899375</v>
      </c>
      <c r="K3863" t="b">
        <v>0</v>
      </c>
      <c r="L3863">
        <v>2</v>
      </c>
      <c r="M3863" t="b">
        <v>0</v>
      </c>
      <c r="N3863">
        <f>ROUND(E3863/D3863*100,0)</f>
        <v>0</v>
      </c>
      <c r="O3863">
        <f>IFERROR(ROUND(E3863/L3863,2),0)</f>
        <v>1</v>
      </c>
      <c r="P3863" s="12" t="s">
        <v>8290</v>
      </c>
      <c r="Q3863" t="s">
        <v>8304</v>
      </c>
      <c r="R3863" s="9">
        <f t="shared" si="185"/>
        <v>42130.335358796292</v>
      </c>
      <c r="S3863" s="9">
        <f t="shared" si="186"/>
        <v>42145.335358796292</v>
      </c>
      <c r="T3863">
        <f t="shared" si="187"/>
        <v>2015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1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>ROUND(E3864/D3864*100,0)</f>
        <v>0</v>
      </c>
      <c r="O3864">
        <f>IFERROR(ROUND(E3864/L3864,2),0)</f>
        <v>0</v>
      </c>
      <c r="P3864" s="12" t="s">
        <v>8293</v>
      </c>
      <c r="Q3864" t="s">
        <v>8319</v>
      </c>
      <c r="R3864" s="9">
        <f t="shared" si="185"/>
        <v>41827.919166666667</v>
      </c>
      <c r="S3864" s="9">
        <f t="shared" si="186"/>
        <v>41858.291666666664</v>
      </c>
      <c r="T3864">
        <f t="shared" si="187"/>
        <v>2014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1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>ROUND(E3865/D3865*100,0)</f>
        <v>0</v>
      </c>
      <c r="O3865">
        <f>IFERROR(ROUND(E3865/L3865,2),0)</f>
        <v>0</v>
      </c>
      <c r="P3865" s="12" t="s">
        <v>8293</v>
      </c>
      <c r="Q3865" t="s">
        <v>8319</v>
      </c>
      <c r="R3865" s="9">
        <f t="shared" si="185"/>
        <v>40568.972569444442</v>
      </c>
      <c r="S3865" s="9">
        <f t="shared" si="186"/>
        <v>40598.972569444442</v>
      </c>
      <c r="T3865">
        <f t="shared" si="187"/>
        <v>2011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1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>ROUND(E3866/D3866*100,0)</f>
        <v>0</v>
      </c>
      <c r="O3866">
        <f>IFERROR(ROUND(E3866/L3866,2),0)</f>
        <v>0</v>
      </c>
      <c r="P3866" s="12" t="s">
        <v>8293</v>
      </c>
      <c r="Q3866" t="s">
        <v>8319</v>
      </c>
      <c r="R3866" s="9">
        <f t="shared" si="185"/>
        <v>42193.941759259258</v>
      </c>
      <c r="S3866" s="9">
        <f t="shared" si="186"/>
        <v>42244.041666666672</v>
      </c>
      <c r="T3866">
        <f t="shared" si="187"/>
        <v>2015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1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>ROUND(E3867/D3867*100,0)</f>
        <v>0</v>
      </c>
      <c r="O3867">
        <f>IFERROR(ROUND(E3867/L3867,2),0)</f>
        <v>0</v>
      </c>
      <c r="P3867" s="12" t="s">
        <v>8293</v>
      </c>
      <c r="Q3867" t="s">
        <v>8319</v>
      </c>
      <c r="R3867" s="9">
        <f t="shared" si="185"/>
        <v>42007.788680555561</v>
      </c>
      <c r="S3867" s="9">
        <f t="shared" si="186"/>
        <v>42037.788680555561</v>
      </c>
      <c r="T3867">
        <f t="shared" si="187"/>
        <v>2015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1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>ROUND(E3868/D3868*100,0)</f>
        <v>0</v>
      </c>
      <c r="O3868">
        <f>IFERROR(ROUND(E3868/L3868,2),0)</f>
        <v>0</v>
      </c>
      <c r="P3868" s="12" t="s">
        <v>8293</v>
      </c>
      <c r="Q3868" t="s">
        <v>8319</v>
      </c>
      <c r="R3868" s="9">
        <f t="shared" si="185"/>
        <v>41110.680138888885</v>
      </c>
      <c r="S3868" s="9">
        <f t="shared" si="186"/>
        <v>41118.666666666664</v>
      </c>
      <c r="T3868">
        <f t="shared" si="187"/>
        <v>2012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1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>ROUND(E3869/D3869*100,0)</f>
        <v>0</v>
      </c>
      <c r="O3869">
        <f>IFERROR(ROUND(E3869/L3869,2),0)</f>
        <v>0</v>
      </c>
      <c r="P3869" s="12" t="s">
        <v>8293</v>
      </c>
      <c r="Q3869" t="s">
        <v>8319</v>
      </c>
      <c r="R3869" s="9">
        <f t="shared" si="185"/>
        <v>41125.283159722225</v>
      </c>
      <c r="S3869" s="9">
        <f t="shared" si="186"/>
        <v>41145.283159722225</v>
      </c>
      <c r="T3869">
        <f t="shared" si="187"/>
        <v>2012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1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>ROUND(E3870/D3870*100,0)</f>
        <v>0</v>
      </c>
      <c r="O3870">
        <f>IFERROR(ROUND(E3870/L3870,2),0)</f>
        <v>0</v>
      </c>
      <c r="P3870" s="12" t="s">
        <v>8293</v>
      </c>
      <c r="Q3870" t="s">
        <v>8319</v>
      </c>
      <c r="R3870" s="9">
        <f t="shared" si="185"/>
        <v>40883.962581018517</v>
      </c>
      <c r="S3870" s="9">
        <f t="shared" si="186"/>
        <v>40913.962581018517</v>
      </c>
      <c r="T3870">
        <f t="shared" si="187"/>
        <v>2011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>ROUND(E3871/D3871*100,0)</f>
        <v>0</v>
      </c>
      <c r="O3871">
        <f>IFERROR(ROUND(E3871/L3871,2),0)</f>
        <v>0</v>
      </c>
      <c r="P3871" s="12" t="s">
        <v>8277</v>
      </c>
      <c r="Q3871" t="s">
        <v>8279</v>
      </c>
      <c r="R3871" s="9">
        <f t="shared" si="185"/>
        <v>42732.060277777782</v>
      </c>
      <c r="S3871" s="9">
        <f t="shared" si="186"/>
        <v>42762.060277777782</v>
      </c>
      <c r="T3871">
        <f t="shared" si="187"/>
        <v>2016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1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>ROUND(E3872/D3872*100,0)</f>
        <v>0</v>
      </c>
      <c r="O3872">
        <f>IFERROR(ROUND(E3872/L3872,2),0)</f>
        <v>0</v>
      </c>
      <c r="P3872" s="12" t="s">
        <v>8277</v>
      </c>
      <c r="Q3872" t="s">
        <v>8279</v>
      </c>
      <c r="R3872" s="9">
        <f t="shared" si="185"/>
        <v>41806.106770833336</v>
      </c>
      <c r="S3872" s="9">
        <f t="shared" si="186"/>
        <v>41836.106770833336</v>
      </c>
      <c r="T3872">
        <f t="shared" si="187"/>
        <v>2014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1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>ROUND(E3873/D3873*100,0)</f>
        <v>0</v>
      </c>
      <c r="O3873">
        <f>IFERROR(ROUND(E3873/L3873,2),0)</f>
        <v>0</v>
      </c>
      <c r="P3873" s="12" t="s">
        <v>8277</v>
      </c>
      <c r="Q3873" t="s">
        <v>8279</v>
      </c>
      <c r="R3873" s="9">
        <f t="shared" si="185"/>
        <v>41836.595520833333</v>
      </c>
      <c r="S3873" s="9">
        <f t="shared" si="186"/>
        <v>41866.595520833333</v>
      </c>
      <c r="T3873">
        <f t="shared" si="187"/>
        <v>2014</v>
      </c>
    </row>
    <row r="3874" spans="1:20" ht="29" x14ac:dyDescent="0.35">
      <c r="A3874">
        <v>496</v>
      </c>
      <c r="B3874" s="3" t="s">
        <v>497</v>
      </c>
      <c r="C3874" s="3" t="s">
        <v>4606</v>
      </c>
      <c r="D3874" s="6">
        <v>60000</v>
      </c>
      <c r="E3874" s="8">
        <v>1</v>
      </c>
      <c r="F3874" t="s">
        <v>8220</v>
      </c>
      <c r="G3874" t="s">
        <v>8223</v>
      </c>
      <c r="H3874" t="s">
        <v>8245</v>
      </c>
      <c r="I3874" s="11">
        <v>1392070874</v>
      </c>
      <c r="J3874">
        <v>1386886874</v>
      </c>
      <c r="K3874" t="b">
        <v>0</v>
      </c>
      <c r="L3874">
        <v>1</v>
      </c>
      <c r="M3874" t="b">
        <v>0</v>
      </c>
      <c r="N3874">
        <f>ROUND(E3874/D3874*100,0)</f>
        <v>0</v>
      </c>
      <c r="O3874">
        <f>IFERROR(ROUND(E3874/L3874,2),0)</f>
        <v>1</v>
      </c>
      <c r="P3874" s="12" t="s">
        <v>8290</v>
      </c>
      <c r="Q3874" t="s">
        <v>8304</v>
      </c>
      <c r="R3874" s="9">
        <f t="shared" si="185"/>
        <v>41620.93141203704</v>
      </c>
      <c r="S3874" s="9">
        <f t="shared" si="186"/>
        <v>41680.93141203704</v>
      </c>
      <c r="T3874">
        <f t="shared" si="187"/>
        <v>2013</v>
      </c>
    </row>
    <row r="3875" spans="1:20" ht="43.5" x14ac:dyDescent="0.35">
      <c r="A3875">
        <v>3088</v>
      </c>
      <c r="B3875" s="3" t="s">
        <v>3088</v>
      </c>
      <c r="C3875" s="3" t="s">
        <v>7198</v>
      </c>
      <c r="D3875" s="6">
        <v>65000</v>
      </c>
      <c r="E3875" s="8">
        <v>126</v>
      </c>
      <c r="F3875" t="s">
        <v>8220</v>
      </c>
      <c r="G3875" t="s">
        <v>8223</v>
      </c>
      <c r="H3875" t="s">
        <v>8245</v>
      </c>
      <c r="I3875" s="11">
        <v>1420724460</v>
      </c>
      <c r="J3875">
        <v>1418046247</v>
      </c>
      <c r="K3875" t="b">
        <v>0</v>
      </c>
      <c r="L3875">
        <v>3</v>
      </c>
      <c r="M3875" t="b">
        <v>0</v>
      </c>
      <c r="N3875">
        <f>ROUND(E3875/D3875*100,0)</f>
        <v>0</v>
      </c>
      <c r="O3875">
        <f>IFERROR(ROUND(E3875/L3875,2),0)</f>
        <v>42</v>
      </c>
      <c r="P3875" s="12" t="s">
        <v>8266</v>
      </c>
      <c r="Q3875" t="s">
        <v>8267</v>
      </c>
      <c r="R3875" s="9">
        <f t="shared" si="185"/>
        <v>41981.57230324074</v>
      </c>
      <c r="S3875" s="9">
        <f t="shared" si="186"/>
        <v>42012.570138888885</v>
      </c>
      <c r="T3875">
        <f t="shared" si="187"/>
        <v>2014</v>
      </c>
    </row>
    <row r="3876" spans="1:20" ht="43.5" x14ac:dyDescent="0.35">
      <c r="A3876">
        <v>455</v>
      </c>
      <c r="B3876" s="3" t="s">
        <v>456</v>
      </c>
      <c r="C3876" s="3" t="s">
        <v>4565</v>
      </c>
      <c r="D3876" s="6">
        <v>65000</v>
      </c>
      <c r="E3876" s="8">
        <v>45</v>
      </c>
      <c r="F3876" t="s">
        <v>8220</v>
      </c>
      <c r="G3876" t="s">
        <v>8223</v>
      </c>
      <c r="H3876" t="s">
        <v>8245</v>
      </c>
      <c r="I3876" s="11">
        <v>1334622660</v>
      </c>
      <c r="J3876">
        <v>1330733022</v>
      </c>
      <c r="K3876" t="b">
        <v>0</v>
      </c>
      <c r="L3876">
        <v>2</v>
      </c>
      <c r="M3876" t="b">
        <v>0</v>
      </c>
      <c r="N3876">
        <f>ROUND(E3876/D3876*100,0)</f>
        <v>0</v>
      </c>
      <c r="O3876">
        <f>IFERROR(ROUND(E3876/L3876,2),0)</f>
        <v>22.5</v>
      </c>
      <c r="P3876" s="12" t="s">
        <v>8290</v>
      </c>
      <c r="Q3876" t="s">
        <v>8304</v>
      </c>
      <c r="R3876" s="9">
        <f t="shared" si="185"/>
        <v>40971.002569444441</v>
      </c>
      <c r="S3876" s="9">
        <f t="shared" si="186"/>
        <v>41016.021527777775</v>
      </c>
      <c r="T3876">
        <f t="shared" si="187"/>
        <v>2012</v>
      </c>
    </row>
    <row r="3877" spans="1:20" ht="29" x14ac:dyDescent="0.35">
      <c r="A3877">
        <v>2691</v>
      </c>
      <c r="B3877" s="3" t="s">
        <v>2691</v>
      </c>
      <c r="C3877" s="3" t="s">
        <v>6801</v>
      </c>
      <c r="D3877" s="6">
        <v>65000</v>
      </c>
      <c r="E3877" s="8">
        <v>35</v>
      </c>
      <c r="F3877" t="s">
        <v>8220</v>
      </c>
      <c r="G3877" t="s">
        <v>8228</v>
      </c>
      <c r="H3877" t="s">
        <v>8250</v>
      </c>
      <c r="I3877" s="11">
        <v>1431278557</v>
      </c>
      <c r="J3877">
        <v>1427390557</v>
      </c>
      <c r="K3877" t="b">
        <v>0</v>
      </c>
      <c r="L3877">
        <v>2</v>
      </c>
      <c r="M3877" t="b">
        <v>0</v>
      </c>
      <c r="N3877">
        <f>ROUND(E3877/D3877*100,0)</f>
        <v>0</v>
      </c>
      <c r="O3877">
        <f>IFERROR(ROUND(E3877/L3877,2),0)</f>
        <v>17.5</v>
      </c>
      <c r="P3877" s="12" t="s">
        <v>8288</v>
      </c>
      <c r="Q3877" t="s">
        <v>8310</v>
      </c>
      <c r="R3877" s="9">
        <f t="shared" si="185"/>
        <v>42089.724039351851</v>
      </c>
      <c r="S3877" s="9">
        <f t="shared" si="186"/>
        <v>42134.724039351851</v>
      </c>
      <c r="T3877">
        <f t="shared" si="187"/>
        <v>2015</v>
      </c>
    </row>
    <row r="3878" spans="1:20" ht="43.5" x14ac:dyDescent="0.35">
      <c r="A3878">
        <v>498</v>
      </c>
      <c r="B3878" s="3" t="s">
        <v>499</v>
      </c>
      <c r="C3878" s="3" t="s">
        <v>4608</v>
      </c>
      <c r="D3878" s="6">
        <v>65108</v>
      </c>
      <c r="E3878" s="8">
        <v>2994</v>
      </c>
      <c r="F3878" t="s">
        <v>8220</v>
      </c>
      <c r="G3878" t="s">
        <v>8223</v>
      </c>
      <c r="H3878" t="s">
        <v>8245</v>
      </c>
      <c r="I3878" s="11">
        <v>1324664249</v>
      </c>
      <c r="J3878">
        <v>1321035449</v>
      </c>
      <c r="K3878" t="b">
        <v>0</v>
      </c>
      <c r="L3878">
        <v>22</v>
      </c>
      <c r="M3878" t="b">
        <v>0</v>
      </c>
      <c r="N3878">
        <f>ROUND(E3878/D3878*100,0)</f>
        <v>5</v>
      </c>
      <c r="O3878">
        <f>IFERROR(ROUND(E3878/L3878,2),0)</f>
        <v>136.09</v>
      </c>
      <c r="P3878" s="12" t="s">
        <v>8290</v>
      </c>
      <c r="Q3878" t="s">
        <v>8304</v>
      </c>
      <c r="R3878" s="9">
        <f t="shared" si="185"/>
        <v>40858.762141203704</v>
      </c>
      <c r="S3878" s="9">
        <f t="shared" si="186"/>
        <v>40900.762141203704</v>
      </c>
      <c r="T3878">
        <f t="shared" si="187"/>
        <v>2011</v>
      </c>
    </row>
    <row r="3879" spans="1:20" ht="43.5" x14ac:dyDescent="0.35">
      <c r="A3879">
        <v>707</v>
      </c>
      <c r="B3879" s="3" t="s">
        <v>708</v>
      </c>
      <c r="C3879" s="3" t="s">
        <v>4817</v>
      </c>
      <c r="D3879" s="6">
        <v>68000</v>
      </c>
      <c r="E3879" s="8">
        <v>53670.6</v>
      </c>
      <c r="F3879" t="s">
        <v>8220</v>
      </c>
      <c r="G3879" t="s">
        <v>8224</v>
      </c>
      <c r="H3879" t="s">
        <v>8246</v>
      </c>
      <c r="I3879" s="11">
        <v>1483286127</v>
      </c>
      <c r="J3879">
        <v>1479830127</v>
      </c>
      <c r="K3879" t="b">
        <v>0</v>
      </c>
      <c r="L3879">
        <v>456</v>
      </c>
      <c r="M3879" t="b">
        <v>0</v>
      </c>
      <c r="N3879">
        <f>ROUND(E3879/D3879*100,0)</f>
        <v>79</v>
      </c>
      <c r="O3879">
        <f>IFERROR(ROUND(E3879/L3879,2),0)</f>
        <v>117.7</v>
      </c>
      <c r="P3879" s="12" t="s">
        <v>8277</v>
      </c>
      <c r="Q3879" t="s">
        <v>8279</v>
      </c>
      <c r="R3879" s="9">
        <f t="shared" si="185"/>
        <v>42696.663506944446</v>
      </c>
      <c r="S3879" s="9">
        <f t="shared" si="186"/>
        <v>42736.663506944446</v>
      </c>
      <c r="T3879">
        <f t="shared" si="187"/>
        <v>2016</v>
      </c>
    </row>
    <row r="3880" spans="1:20" ht="43.5" x14ac:dyDescent="0.35">
      <c r="A3880">
        <v>1081</v>
      </c>
      <c r="B3880" s="3" t="s">
        <v>1082</v>
      </c>
      <c r="C3880" s="3" t="s">
        <v>5191</v>
      </c>
      <c r="D3880" s="6">
        <v>68000</v>
      </c>
      <c r="E3880" s="8">
        <v>12</v>
      </c>
      <c r="F3880" t="s">
        <v>8220</v>
      </c>
      <c r="G3880" t="s">
        <v>8223</v>
      </c>
      <c r="H3880" t="s">
        <v>8245</v>
      </c>
      <c r="I3880" s="11">
        <v>1422483292</v>
      </c>
      <c r="J3880">
        <v>1419891292</v>
      </c>
      <c r="K3880" t="b">
        <v>0</v>
      </c>
      <c r="L3880">
        <v>4</v>
      </c>
      <c r="M3880" t="b">
        <v>0</v>
      </c>
      <c r="N3880">
        <f>ROUND(E3880/D3880*100,0)</f>
        <v>0</v>
      </c>
      <c r="O3880">
        <f>IFERROR(ROUND(E3880/L3880,2),0)</f>
        <v>3</v>
      </c>
      <c r="P3880" s="12" t="s">
        <v>8285</v>
      </c>
      <c r="Q3880" t="s">
        <v>8300</v>
      </c>
      <c r="R3880" s="9">
        <f t="shared" si="185"/>
        <v>42002.926990740743</v>
      </c>
      <c r="S3880" s="9">
        <f t="shared" si="186"/>
        <v>42032.926990740743</v>
      </c>
      <c r="T3880">
        <f t="shared" si="187"/>
        <v>2014</v>
      </c>
    </row>
    <row r="3881" spans="1:20" ht="43.5" x14ac:dyDescent="0.35">
      <c r="A3881">
        <v>993</v>
      </c>
      <c r="B3881" s="3" t="s">
        <v>994</v>
      </c>
      <c r="C3881" s="3" t="s">
        <v>5103</v>
      </c>
      <c r="D3881" s="6">
        <v>70000</v>
      </c>
      <c r="E3881" s="8">
        <v>17561</v>
      </c>
      <c r="F3881" t="s">
        <v>8220</v>
      </c>
      <c r="G3881" t="s">
        <v>8223</v>
      </c>
      <c r="H3881" t="s">
        <v>8245</v>
      </c>
      <c r="I3881" s="11">
        <v>1478926800</v>
      </c>
      <c r="J3881">
        <v>1476054568</v>
      </c>
      <c r="K3881" t="b">
        <v>0</v>
      </c>
      <c r="L3881">
        <v>196</v>
      </c>
      <c r="M3881" t="b">
        <v>0</v>
      </c>
      <c r="N3881">
        <f>ROUND(E3881/D3881*100,0)</f>
        <v>25</v>
      </c>
      <c r="O3881">
        <f>IFERROR(ROUND(E3881/L3881,2),0)</f>
        <v>89.6</v>
      </c>
      <c r="P3881" s="12" t="s">
        <v>8277</v>
      </c>
      <c r="Q3881" t="s">
        <v>8279</v>
      </c>
      <c r="R3881" s="9">
        <f t="shared" si="185"/>
        <v>42652.964907407411</v>
      </c>
      <c r="S3881" s="9">
        <f t="shared" si="186"/>
        <v>42686.208333333328</v>
      </c>
      <c r="T3881">
        <f t="shared" si="187"/>
        <v>2016</v>
      </c>
    </row>
    <row r="3882" spans="1:20" ht="43.5" x14ac:dyDescent="0.35">
      <c r="A3882">
        <v>3798</v>
      </c>
      <c r="B3882" s="3" t="s">
        <v>3795</v>
      </c>
      <c r="C3882" s="3" t="s">
        <v>7908</v>
      </c>
      <c r="D3882" s="6">
        <v>70000</v>
      </c>
      <c r="E3882" s="8">
        <v>1025</v>
      </c>
      <c r="F3882" t="s">
        <v>8220</v>
      </c>
      <c r="G3882" t="s">
        <v>8223</v>
      </c>
      <c r="H3882" t="s">
        <v>8245</v>
      </c>
      <c r="I3882" s="11">
        <v>1407691248</v>
      </c>
      <c r="J3882">
        <v>1405099248</v>
      </c>
      <c r="K3882" t="b">
        <v>0</v>
      </c>
      <c r="L3882">
        <v>5</v>
      </c>
      <c r="M3882" t="b">
        <v>0</v>
      </c>
      <c r="N3882">
        <f>ROUND(E3882/D3882*100,0)</f>
        <v>1</v>
      </c>
      <c r="O3882">
        <f>IFERROR(ROUND(E3882/L3882,2),0)</f>
        <v>205</v>
      </c>
      <c r="P3882" s="12" t="s">
        <v>8266</v>
      </c>
      <c r="Q3882" t="s">
        <v>8269</v>
      </c>
      <c r="R3882" s="9">
        <f t="shared" si="185"/>
        <v>41831.722777777781</v>
      </c>
      <c r="S3882" s="9">
        <f t="shared" si="186"/>
        <v>41861.722777777781</v>
      </c>
      <c r="T3882">
        <f t="shared" si="187"/>
        <v>2014</v>
      </c>
    </row>
    <row r="3883" spans="1:20" ht="43.5" x14ac:dyDescent="0.35">
      <c r="A3883">
        <v>2684</v>
      </c>
      <c r="B3883" s="3" t="s">
        <v>2684</v>
      </c>
      <c r="C3883" s="3" t="s">
        <v>6794</v>
      </c>
      <c r="D3883" s="6">
        <v>70000</v>
      </c>
      <c r="E3883" s="8">
        <v>800</v>
      </c>
      <c r="F3883" t="s">
        <v>8220</v>
      </c>
      <c r="G3883" t="s">
        <v>8223</v>
      </c>
      <c r="H3883" t="s">
        <v>8245</v>
      </c>
      <c r="I3883" s="11">
        <v>1407621425</v>
      </c>
      <c r="J3883">
        <v>1404165425</v>
      </c>
      <c r="K3883" t="b">
        <v>0</v>
      </c>
      <c r="L3883">
        <v>4</v>
      </c>
      <c r="M3883" t="b">
        <v>0</v>
      </c>
      <c r="N3883">
        <f>ROUND(E3883/D3883*100,0)</f>
        <v>1</v>
      </c>
      <c r="O3883">
        <f>IFERROR(ROUND(E3883/L3883,2),0)</f>
        <v>200</v>
      </c>
      <c r="P3883" s="12" t="s">
        <v>8288</v>
      </c>
      <c r="Q3883" t="s">
        <v>8310</v>
      </c>
      <c r="R3883" s="9">
        <f t="shared" si="185"/>
        <v>41820.914641203701</v>
      </c>
      <c r="S3883" s="9">
        <f t="shared" si="186"/>
        <v>41860.914641203701</v>
      </c>
      <c r="T3883">
        <f t="shared" si="187"/>
        <v>2014</v>
      </c>
    </row>
    <row r="3884" spans="1:20" ht="43.5" x14ac:dyDescent="0.35">
      <c r="A3884">
        <v>489</v>
      </c>
      <c r="B3884" s="3" t="s">
        <v>490</v>
      </c>
      <c r="C3884" s="3" t="s">
        <v>4599</v>
      </c>
      <c r="D3884" s="6">
        <v>74997</v>
      </c>
      <c r="E3884" s="8">
        <v>215</v>
      </c>
      <c r="F3884" t="s">
        <v>8220</v>
      </c>
      <c r="G3884" t="s">
        <v>8223</v>
      </c>
      <c r="H3884" t="s">
        <v>8245</v>
      </c>
      <c r="I3884" s="11">
        <v>1325763180</v>
      </c>
      <c r="J3884">
        <v>1323084816</v>
      </c>
      <c r="K3884" t="b">
        <v>0</v>
      </c>
      <c r="L3884">
        <v>3</v>
      </c>
      <c r="M3884" t="b">
        <v>0</v>
      </c>
      <c r="N3884">
        <f>ROUND(E3884/D3884*100,0)</f>
        <v>0</v>
      </c>
      <c r="O3884">
        <f>IFERROR(ROUND(E3884/L3884,2),0)</f>
        <v>71.67</v>
      </c>
      <c r="P3884" s="12" t="s">
        <v>8290</v>
      </c>
      <c r="Q3884" t="s">
        <v>8304</v>
      </c>
      <c r="R3884" s="9">
        <f t="shared" si="185"/>
        <v>40882.481666666667</v>
      </c>
      <c r="S3884" s="9">
        <f t="shared" si="186"/>
        <v>40913.481249999997</v>
      </c>
      <c r="T3884">
        <f t="shared" si="187"/>
        <v>2011</v>
      </c>
    </row>
    <row r="3885" spans="1:20" ht="43.5" x14ac:dyDescent="0.35">
      <c r="A3885">
        <v>1076</v>
      </c>
      <c r="B3885" s="3" t="s">
        <v>1077</v>
      </c>
      <c r="C3885" s="3" t="s">
        <v>5186</v>
      </c>
      <c r="D3885" s="6">
        <v>75000</v>
      </c>
      <c r="E3885" s="8">
        <v>47074</v>
      </c>
      <c r="F3885" t="s">
        <v>8220</v>
      </c>
      <c r="G3885" t="s">
        <v>8223</v>
      </c>
      <c r="H3885" t="s">
        <v>8245</v>
      </c>
      <c r="I3885" s="11">
        <v>1410426250</v>
      </c>
      <c r="J3885">
        <v>1405674250</v>
      </c>
      <c r="K3885" t="b">
        <v>0</v>
      </c>
      <c r="L3885">
        <v>975</v>
      </c>
      <c r="M3885" t="b">
        <v>0</v>
      </c>
      <c r="N3885">
        <f>ROUND(E3885/D3885*100,0)</f>
        <v>63</v>
      </c>
      <c r="O3885">
        <f>IFERROR(ROUND(E3885/L3885,2),0)</f>
        <v>48.28</v>
      </c>
      <c r="P3885" s="12" t="s">
        <v>8285</v>
      </c>
      <c r="Q3885" t="s">
        <v>8300</v>
      </c>
      <c r="R3885" s="9">
        <f t="shared" si="185"/>
        <v>41838.377893518518</v>
      </c>
      <c r="S3885" s="9">
        <f t="shared" si="186"/>
        <v>41893.377893518518</v>
      </c>
      <c r="T3885">
        <f t="shared" si="187"/>
        <v>2014</v>
      </c>
    </row>
    <row r="3886" spans="1:20" ht="29" x14ac:dyDescent="0.35">
      <c r="A3886">
        <v>2157</v>
      </c>
      <c r="B3886" s="3" t="s">
        <v>2158</v>
      </c>
      <c r="C3886" s="3" t="s">
        <v>6267</v>
      </c>
      <c r="D3886" s="6">
        <v>75000</v>
      </c>
      <c r="E3886" s="8">
        <v>21144</v>
      </c>
      <c r="F3886" t="s">
        <v>8220</v>
      </c>
      <c r="G3886" t="s">
        <v>8223</v>
      </c>
      <c r="H3886" t="s">
        <v>8245</v>
      </c>
      <c r="I3886" s="11">
        <v>1482479940</v>
      </c>
      <c r="J3886">
        <v>1479684783</v>
      </c>
      <c r="K3886" t="b">
        <v>0</v>
      </c>
      <c r="L3886">
        <v>57</v>
      </c>
      <c r="M3886" t="b">
        <v>0</v>
      </c>
      <c r="N3886">
        <f>ROUND(E3886/D3886*100,0)</f>
        <v>28</v>
      </c>
      <c r="O3886">
        <f>IFERROR(ROUND(E3886/L3886,2),0)</f>
        <v>370.95</v>
      </c>
      <c r="P3886" s="12" t="s">
        <v>8285</v>
      </c>
      <c r="Q3886" t="s">
        <v>8300</v>
      </c>
      <c r="R3886" s="9">
        <f t="shared" si="185"/>
        <v>42694.98128472222</v>
      </c>
      <c r="S3886" s="9">
        <f t="shared" si="186"/>
        <v>42727.332638888889</v>
      </c>
      <c r="T3886">
        <f t="shared" si="187"/>
        <v>2016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>ROUND(E3887/D3887*100,0)</f>
        <v>0</v>
      </c>
      <c r="O3887">
        <f>IFERROR(ROUND(E3887/L3887,2),0)</f>
        <v>0</v>
      </c>
      <c r="P3887" s="12" t="s">
        <v>8280</v>
      </c>
      <c r="Q3887" t="s">
        <v>8313</v>
      </c>
      <c r="R3887" s="9">
        <f t="shared" si="185"/>
        <v>41818.703275462962</v>
      </c>
      <c r="S3887" s="9">
        <f t="shared" si="186"/>
        <v>41848.703275462962</v>
      </c>
      <c r="T3887">
        <f t="shared" si="187"/>
        <v>2014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1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>ROUND(E3888/D3888*100,0)</f>
        <v>0</v>
      </c>
      <c r="O3888">
        <f>IFERROR(ROUND(E3888/L3888,2),0)</f>
        <v>0</v>
      </c>
      <c r="P3888" s="12" t="s">
        <v>8280</v>
      </c>
      <c r="Q3888" t="s">
        <v>8313</v>
      </c>
      <c r="R3888" s="9">
        <f t="shared" si="185"/>
        <v>42795.696145833332</v>
      </c>
      <c r="S3888" s="9">
        <f t="shared" si="186"/>
        <v>42840.654479166667</v>
      </c>
      <c r="T3888">
        <f t="shared" si="187"/>
        <v>2017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1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>ROUND(E3889/D3889*100,0)</f>
        <v>0</v>
      </c>
      <c r="O3889">
        <f>IFERROR(ROUND(E3889/L3889,2),0)</f>
        <v>0</v>
      </c>
      <c r="P3889" s="12" t="s">
        <v>8280</v>
      </c>
      <c r="Q3889" t="s">
        <v>8313</v>
      </c>
      <c r="R3889" s="9">
        <f t="shared" si="185"/>
        <v>42289.89634259259</v>
      </c>
      <c r="S3889" s="9">
        <f t="shared" si="186"/>
        <v>42319.938009259262</v>
      </c>
      <c r="T3889">
        <f t="shared" si="187"/>
        <v>2015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1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>ROUND(E3890/D3890*100,0)</f>
        <v>0</v>
      </c>
      <c r="O3890">
        <f>IFERROR(ROUND(E3890/L3890,2),0)</f>
        <v>0</v>
      </c>
      <c r="P3890" s="12" t="s">
        <v>8280</v>
      </c>
      <c r="Q3890" t="s">
        <v>8313</v>
      </c>
      <c r="R3890" s="9">
        <f t="shared" si="185"/>
        <v>41831.705555555556</v>
      </c>
      <c r="S3890" s="9">
        <f t="shared" si="186"/>
        <v>41862.166666666664</v>
      </c>
      <c r="T3890">
        <f t="shared" si="187"/>
        <v>2014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>ROUND(E3891/D3891*100,0)</f>
        <v>0</v>
      </c>
      <c r="O3891">
        <f>IFERROR(ROUND(E3891/L3891,2),0)</f>
        <v>0</v>
      </c>
      <c r="P3891" s="12" t="s">
        <v>8280</v>
      </c>
      <c r="Q3891" t="s">
        <v>8313</v>
      </c>
      <c r="R3891" s="9">
        <f t="shared" si="185"/>
        <v>42312.204814814817</v>
      </c>
      <c r="S3891" s="9">
        <f t="shared" si="186"/>
        <v>42340.725694444445</v>
      </c>
      <c r="T3891">
        <f t="shared" si="187"/>
        <v>2015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1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>ROUND(E3892/D3892*100,0)</f>
        <v>0</v>
      </c>
      <c r="O3892">
        <f>IFERROR(ROUND(E3892/L3892,2),0)</f>
        <v>0</v>
      </c>
      <c r="P3892" s="12" t="s">
        <v>8280</v>
      </c>
      <c r="Q3892" t="s">
        <v>8313</v>
      </c>
      <c r="R3892" s="9">
        <f t="shared" si="185"/>
        <v>41915.896967592591</v>
      </c>
      <c r="S3892" s="9">
        <f t="shared" si="186"/>
        <v>41973.989583333328</v>
      </c>
      <c r="T3892">
        <f t="shared" si="187"/>
        <v>2014</v>
      </c>
    </row>
    <row r="3893" spans="1:20" ht="58" x14ac:dyDescent="0.35">
      <c r="A3893">
        <v>680</v>
      </c>
      <c r="B3893" s="3" t="s">
        <v>681</v>
      </c>
      <c r="C3893" s="3" t="s">
        <v>4790</v>
      </c>
      <c r="D3893" s="6">
        <v>75000</v>
      </c>
      <c r="E3893" s="8">
        <v>19434</v>
      </c>
      <c r="F3893" t="s">
        <v>8220</v>
      </c>
      <c r="G3893" t="s">
        <v>8223</v>
      </c>
      <c r="H3893" t="s">
        <v>8245</v>
      </c>
      <c r="I3893" s="11">
        <v>1410955331</v>
      </c>
      <c r="J3893">
        <v>1407931331</v>
      </c>
      <c r="K3893" t="b">
        <v>0</v>
      </c>
      <c r="L3893">
        <v>129</v>
      </c>
      <c r="M3893" t="b">
        <v>0</v>
      </c>
      <c r="N3893">
        <f>ROUND(E3893/D3893*100,0)</f>
        <v>26</v>
      </c>
      <c r="O3893">
        <f>IFERROR(ROUND(E3893/L3893,2),0)</f>
        <v>150.65</v>
      </c>
      <c r="P3893" s="12" t="s">
        <v>8277</v>
      </c>
      <c r="Q3893" t="s">
        <v>8279</v>
      </c>
      <c r="R3893" s="9">
        <f t="shared" si="185"/>
        <v>41864.501516203702</v>
      </c>
      <c r="S3893" s="9">
        <f t="shared" si="186"/>
        <v>41899.501516203702</v>
      </c>
      <c r="T3893">
        <f t="shared" si="187"/>
        <v>2014</v>
      </c>
    </row>
    <row r="3894" spans="1:20" ht="29" x14ac:dyDescent="0.35">
      <c r="A3894">
        <v>3064</v>
      </c>
      <c r="B3894" s="3" t="s">
        <v>3064</v>
      </c>
      <c r="C3894" s="3" t="s">
        <v>7174</v>
      </c>
      <c r="D3894" s="6">
        <v>75000</v>
      </c>
      <c r="E3894" s="8">
        <v>8471</v>
      </c>
      <c r="F3894" t="s">
        <v>8220</v>
      </c>
      <c r="G3894" t="s">
        <v>8223</v>
      </c>
      <c r="H3894" t="s">
        <v>8245</v>
      </c>
      <c r="I3894" s="11">
        <v>1448175540</v>
      </c>
      <c r="J3894">
        <v>1445483246</v>
      </c>
      <c r="K3894" t="b">
        <v>0</v>
      </c>
      <c r="L3894">
        <v>72</v>
      </c>
      <c r="M3894" t="b">
        <v>0</v>
      </c>
      <c r="N3894">
        <f>ROUND(E3894/D3894*100,0)</f>
        <v>11</v>
      </c>
      <c r="O3894">
        <f>IFERROR(ROUND(E3894/L3894,2),0)</f>
        <v>117.65</v>
      </c>
      <c r="P3894" s="12" t="s">
        <v>8266</v>
      </c>
      <c r="Q3894" t="s">
        <v>8267</v>
      </c>
      <c r="R3894" s="9">
        <f t="shared" si="185"/>
        <v>42299.130162037036</v>
      </c>
      <c r="S3894" s="9">
        <f t="shared" si="186"/>
        <v>42330.290972222225</v>
      </c>
      <c r="T3894">
        <f t="shared" si="187"/>
        <v>2015</v>
      </c>
    </row>
    <row r="3895" spans="1:20" ht="43.5" x14ac:dyDescent="0.35">
      <c r="A3895">
        <v>551</v>
      </c>
      <c r="B3895" s="3" t="s">
        <v>552</v>
      </c>
      <c r="C3895" s="3" t="s">
        <v>4661</v>
      </c>
      <c r="D3895" s="6">
        <v>75000</v>
      </c>
      <c r="E3895" s="8">
        <v>3781</v>
      </c>
      <c r="F3895" t="s">
        <v>8220</v>
      </c>
      <c r="G3895" t="s">
        <v>8223</v>
      </c>
      <c r="H3895" t="s">
        <v>8245</v>
      </c>
      <c r="I3895" s="11">
        <v>1438451580</v>
      </c>
      <c r="J3895">
        <v>1434609424</v>
      </c>
      <c r="K3895" t="b">
        <v>0</v>
      </c>
      <c r="L3895">
        <v>28</v>
      </c>
      <c r="M3895" t="b">
        <v>0</v>
      </c>
      <c r="N3895">
        <f>ROUND(E3895/D3895*100,0)</f>
        <v>5</v>
      </c>
      <c r="O3895">
        <f>IFERROR(ROUND(E3895/L3895,2),0)</f>
        <v>135.04</v>
      </c>
      <c r="P3895" s="12" t="s">
        <v>8277</v>
      </c>
      <c r="Q3895" t="s">
        <v>8307</v>
      </c>
      <c r="R3895" s="9">
        <f t="shared" si="185"/>
        <v>42173.275740740741</v>
      </c>
      <c r="S3895" s="9">
        <f t="shared" si="186"/>
        <v>42217.745138888888</v>
      </c>
      <c r="T3895">
        <f t="shared" si="187"/>
        <v>2015</v>
      </c>
    </row>
    <row r="3896" spans="1:20" ht="43.5" x14ac:dyDescent="0.35">
      <c r="A3896">
        <v>3634</v>
      </c>
      <c r="B3896" s="3" t="s">
        <v>3632</v>
      </c>
      <c r="C3896" s="3" t="s">
        <v>7744</v>
      </c>
      <c r="D3896" s="6">
        <v>75000</v>
      </c>
      <c r="E3896" s="8">
        <v>3185</v>
      </c>
      <c r="F3896" t="s">
        <v>8220</v>
      </c>
      <c r="G3896" t="s">
        <v>8228</v>
      </c>
      <c r="H3896" t="s">
        <v>8250</v>
      </c>
      <c r="I3896" s="11">
        <v>1484366340</v>
      </c>
      <c r="J3896">
        <v>1480219174</v>
      </c>
      <c r="K3896" t="b">
        <v>0</v>
      </c>
      <c r="L3896">
        <v>18</v>
      </c>
      <c r="M3896" t="b">
        <v>0</v>
      </c>
      <c r="N3896">
        <f>ROUND(E3896/D3896*100,0)</f>
        <v>4</v>
      </c>
      <c r="O3896">
        <f>IFERROR(ROUND(E3896/L3896,2),0)</f>
        <v>176.94</v>
      </c>
      <c r="P3896" s="12" t="s">
        <v>8266</v>
      </c>
      <c r="Q3896" t="s">
        <v>8269</v>
      </c>
      <c r="R3896" s="9">
        <f t="shared" si="185"/>
        <v>42701.166365740741</v>
      </c>
      <c r="S3896" s="9">
        <f t="shared" si="186"/>
        <v>42749.165972222225</v>
      </c>
      <c r="T3896">
        <f t="shared" si="187"/>
        <v>2016</v>
      </c>
    </row>
    <row r="3897" spans="1:20" ht="72.5" x14ac:dyDescent="0.35">
      <c r="A3897">
        <v>3788</v>
      </c>
      <c r="B3897" s="3" t="s">
        <v>3785</v>
      </c>
      <c r="C3897" s="3" t="s">
        <v>7898</v>
      </c>
      <c r="D3897" s="6">
        <v>75000</v>
      </c>
      <c r="E3897" s="8">
        <v>500</v>
      </c>
      <c r="F3897" t="s">
        <v>8220</v>
      </c>
      <c r="G3897" t="s">
        <v>8223</v>
      </c>
      <c r="H3897" t="s">
        <v>8245</v>
      </c>
      <c r="I3897" s="11">
        <v>1450887480</v>
      </c>
      <c r="J3897">
        <v>1448469719</v>
      </c>
      <c r="K3897" t="b">
        <v>0</v>
      </c>
      <c r="L3897">
        <v>1</v>
      </c>
      <c r="M3897" t="b">
        <v>0</v>
      </c>
      <c r="N3897">
        <f>ROUND(E3897/D3897*100,0)</f>
        <v>1</v>
      </c>
      <c r="O3897">
        <f>IFERROR(ROUND(E3897/L3897,2),0)</f>
        <v>500</v>
      </c>
      <c r="P3897" s="12" t="s">
        <v>8266</v>
      </c>
      <c r="Q3897" t="s">
        <v>8269</v>
      </c>
      <c r="R3897" s="9">
        <f t="shared" si="185"/>
        <v>42333.695821759262</v>
      </c>
      <c r="S3897" s="9">
        <f t="shared" si="186"/>
        <v>42361.679166666669</v>
      </c>
      <c r="T3897">
        <f t="shared" si="187"/>
        <v>2015</v>
      </c>
    </row>
    <row r="3898" spans="1:20" ht="43.5" x14ac:dyDescent="0.35">
      <c r="A3898">
        <v>563</v>
      </c>
      <c r="B3898" s="3" t="s">
        <v>564</v>
      </c>
      <c r="C3898" s="3" t="s">
        <v>4673</v>
      </c>
      <c r="D3898" s="6">
        <v>75000</v>
      </c>
      <c r="E3898" s="8">
        <v>68</v>
      </c>
      <c r="F3898" t="s">
        <v>8220</v>
      </c>
      <c r="G3898" t="s">
        <v>8225</v>
      </c>
      <c r="H3898" t="s">
        <v>8247</v>
      </c>
      <c r="I3898" s="11">
        <v>1424137247</v>
      </c>
      <c r="J3898">
        <v>1421545247</v>
      </c>
      <c r="K3898" t="b">
        <v>0</v>
      </c>
      <c r="L3898">
        <v>2</v>
      </c>
      <c r="M3898" t="b">
        <v>0</v>
      </c>
      <c r="N3898">
        <f>ROUND(E3898/D3898*100,0)</f>
        <v>0</v>
      </c>
      <c r="O3898">
        <f>IFERROR(ROUND(E3898/L3898,2),0)</f>
        <v>34</v>
      </c>
      <c r="P3898" s="12" t="s">
        <v>8277</v>
      </c>
      <c r="Q3898" t="s">
        <v>8307</v>
      </c>
      <c r="R3898" s="9">
        <f t="shared" si="185"/>
        <v>42022.069988425923</v>
      </c>
      <c r="S3898" s="9">
        <f t="shared" si="186"/>
        <v>42052.069988425923</v>
      </c>
      <c r="T3898">
        <f t="shared" si="187"/>
        <v>2015</v>
      </c>
    </row>
    <row r="3899" spans="1:20" ht="43.5" x14ac:dyDescent="0.35">
      <c r="A3899">
        <v>1072</v>
      </c>
      <c r="B3899" s="3" t="s">
        <v>1073</v>
      </c>
      <c r="C3899" s="3" t="s">
        <v>5182</v>
      </c>
      <c r="D3899" s="6">
        <v>75000</v>
      </c>
      <c r="E3899" s="8">
        <v>51</v>
      </c>
      <c r="F3899" t="s">
        <v>8220</v>
      </c>
      <c r="G3899" t="s">
        <v>8223</v>
      </c>
      <c r="H3899" t="s">
        <v>8245</v>
      </c>
      <c r="I3899" s="11">
        <v>1391630297</v>
      </c>
      <c r="J3899">
        <v>1389038297</v>
      </c>
      <c r="K3899" t="b">
        <v>0</v>
      </c>
      <c r="L3899">
        <v>4</v>
      </c>
      <c r="M3899" t="b">
        <v>0</v>
      </c>
      <c r="N3899">
        <f>ROUND(E3899/D3899*100,0)</f>
        <v>0</v>
      </c>
      <c r="O3899">
        <f>IFERROR(ROUND(E3899/L3899,2),0)</f>
        <v>12.75</v>
      </c>
      <c r="P3899" s="12" t="s">
        <v>8285</v>
      </c>
      <c r="Q3899" t="s">
        <v>8300</v>
      </c>
      <c r="R3899" s="9">
        <f t="shared" si="185"/>
        <v>41645.832141203704</v>
      </c>
      <c r="S3899" s="9">
        <f t="shared" si="186"/>
        <v>41675.832141203704</v>
      </c>
      <c r="T3899">
        <f t="shared" si="187"/>
        <v>2014</v>
      </c>
    </row>
    <row r="3900" spans="1:20" ht="43.5" x14ac:dyDescent="0.35">
      <c r="A3900">
        <v>1178</v>
      </c>
      <c r="B3900" s="3" t="s">
        <v>1179</v>
      </c>
      <c r="C3900" s="3" t="s">
        <v>5288</v>
      </c>
      <c r="D3900" s="6">
        <v>75000</v>
      </c>
      <c r="E3900" s="8">
        <v>5</v>
      </c>
      <c r="F3900" t="s">
        <v>8220</v>
      </c>
      <c r="G3900" t="s">
        <v>8223</v>
      </c>
      <c r="H3900" t="s">
        <v>8245</v>
      </c>
      <c r="I3900" s="11">
        <v>1408225452</v>
      </c>
      <c r="J3900">
        <v>1405633452</v>
      </c>
      <c r="K3900" t="b">
        <v>0</v>
      </c>
      <c r="L3900">
        <v>1</v>
      </c>
      <c r="M3900" t="b">
        <v>0</v>
      </c>
      <c r="N3900">
        <f>ROUND(E3900/D3900*100,0)</f>
        <v>0</v>
      </c>
      <c r="O3900">
        <f>IFERROR(ROUND(E3900/L3900,2),0)</f>
        <v>5</v>
      </c>
      <c r="P3900" s="12" t="s">
        <v>8288</v>
      </c>
      <c r="Q3900" t="s">
        <v>8310</v>
      </c>
      <c r="R3900" s="9">
        <f t="shared" si="185"/>
        <v>41837.905694444446</v>
      </c>
      <c r="S3900" s="9">
        <f t="shared" si="186"/>
        <v>41867.905694444446</v>
      </c>
      <c r="T3900">
        <f t="shared" si="187"/>
        <v>2014</v>
      </c>
    </row>
    <row r="3901" spans="1:20" ht="43.5" x14ac:dyDescent="0.35">
      <c r="A3901">
        <v>3114</v>
      </c>
      <c r="B3901" s="3" t="s">
        <v>3114</v>
      </c>
      <c r="C3901" s="3" t="s">
        <v>7224</v>
      </c>
      <c r="D3901" s="6">
        <v>75000</v>
      </c>
      <c r="E3901" s="8">
        <v>0</v>
      </c>
      <c r="F3901" t="s">
        <v>8220</v>
      </c>
      <c r="G3901" t="s">
        <v>8223</v>
      </c>
      <c r="H3901" t="s">
        <v>8245</v>
      </c>
      <c r="I3901" s="11">
        <v>1411312250</v>
      </c>
      <c r="J3901">
        <v>1406128250</v>
      </c>
      <c r="K3901" t="b">
        <v>0</v>
      </c>
      <c r="L3901">
        <v>0</v>
      </c>
      <c r="M3901" t="b">
        <v>0</v>
      </c>
      <c r="N3901">
        <f>ROUND(E3901/D3901*100,0)</f>
        <v>0</v>
      </c>
      <c r="O3901">
        <f>IFERROR(ROUND(E3901/L3901,2),0)</f>
        <v>0</v>
      </c>
      <c r="P3901" s="12" t="s">
        <v>8266</v>
      </c>
      <c r="Q3901" t="s">
        <v>8267</v>
      </c>
      <c r="R3901" s="9">
        <f t="shared" si="185"/>
        <v>41843.632523148146</v>
      </c>
      <c r="S3901" s="9">
        <f t="shared" si="186"/>
        <v>41903.632523148146</v>
      </c>
      <c r="T3901">
        <f t="shared" si="187"/>
        <v>2014</v>
      </c>
    </row>
    <row r="3902" spans="1:20" ht="43.5" x14ac:dyDescent="0.35">
      <c r="A3902">
        <v>4098</v>
      </c>
      <c r="B3902" s="3" t="s">
        <v>4094</v>
      </c>
      <c r="C3902" s="3" t="s">
        <v>8201</v>
      </c>
      <c r="D3902" s="6">
        <v>75000</v>
      </c>
      <c r="E3902" s="8">
        <v>0</v>
      </c>
      <c r="F3902" t="s">
        <v>8220</v>
      </c>
      <c r="G3902" t="s">
        <v>8223</v>
      </c>
      <c r="H3902" t="s">
        <v>8245</v>
      </c>
      <c r="I3902" s="11">
        <v>1465060797</v>
      </c>
      <c r="J3902">
        <v>1462468797</v>
      </c>
      <c r="K3902" t="b">
        <v>0</v>
      </c>
      <c r="L3902">
        <v>0</v>
      </c>
      <c r="M3902" t="b">
        <v>0</v>
      </c>
      <c r="N3902">
        <f>ROUND(E3902/D3902*100,0)</f>
        <v>0</v>
      </c>
      <c r="O3902">
        <f>IFERROR(ROUND(E3902/L3902,2),0)</f>
        <v>0</v>
      </c>
      <c r="P3902" s="12" t="s">
        <v>8266</v>
      </c>
      <c r="Q3902" t="s">
        <v>8268</v>
      </c>
      <c r="R3902" s="9">
        <f t="shared" si="185"/>
        <v>42495.722187499996</v>
      </c>
      <c r="S3902" s="9">
        <f t="shared" si="186"/>
        <v>42525.722187499996</v>
      </c>
      <c r="T3902">
        <f t="shared" si="187"/>
        <v>2016</v>
      </c>
    </row>
    <row r="3903" spans="1:20" ht="58" x14ac:dyDescent="0.35">
      <c r="A3903">
        <v>2690</v>
      </c>
      <c r="B3903" s="3" t="s">
        <v>2690</v>
      </c>
      <c r="C3903" s="3" t="s">
        <v>6800</v>
      </c>
      <c r="D3903" s="6">
        <v>80000</v>
      </c>
      <c r="E3903" s="8">
        <v>8586</v>
      </c>
      <c r="F3903" t="s">
        <v>8220</v>
      </c>
      <c r="G3903" t="s">
        <v>8223</v>
      </c>
      <c r="H3903" t="s">
        <v>8245</v>
      </c>
      <c r="I3903" s="11">
        <v>1433298676</v>
      </c>
      <c r="J3903">
        <v>1429410676</v>
      </c>
      <c r="K3903" t="b">
        <v>0</v>
      </c>
      <c r="L3903">
        <v>118</v>
      </c>
      <c r="M3903" t="b">
        <v>0</v>
      </c>
      <c r="N3903">
        <f>ROUND(E3903/D3903*100,0)</f>
        <v>11</v>
      </c>
      <c r="O3903">
        <f>IFERROR(ROUND(E3903/L3903,2),0)</f>
        <v>72.760000000000005</v>
      </c>
      <c r="P3903" s="12" t="s">
        <v>8288</v>
      </c>
      <c r="Q3903" t="s">
        <v>8310</v>
      </c>
      <c r="R3903" s="9">
        <f t="shared" si="185"/>
        <v>42113.105046296296</v>
      </c>
      <c r="S3903" s="9">
        <f t="shared" si="186"/>
        <v>42158.105046296296</v>
      </c>
      <c r="T3903">
        <f t="shared" si="187"/>
        <v>2015</v>
      </c>
    </row>
    <row r="3904" spans="1:20" ht="43.5" x14ac:dyDescent="0.35">
      <c r="A3904">
        <v>2122</v>
      </c>
      <c r="B3904" s="3" t="s">
        <v>2123</v>
      </c>
      <c r="C3904" s="3" t="s">
        <v>6232</v>
      </c>
      <c r="D3904" s="6">
        <v>80000</v>
      </c>
      <c r="E3904" s="8">
        <v>310</v>
      </c>
      <c r="F3904" t="s">
        <v>8220</v>
      </c>
      <c r="G3904" t="s">
        <v>8237</v>
      </c>
      <c r="H3904" t="s">
        <v>8255</v>
      </c>
      <c r="I3904" s="11">
        <v>1483773169</v>
      </c>
      <c r="J3904">
        <v>1481181169</v>
      </c>
      <c r="K3904" t="b">
        <v>0</v>
      </c>
      <c r="L3904">
        <v>3</v>
      </c>
      <c r="M3904" t="b">
        <v>0</v>
      </c>
      <c r="N3904">
        <f>ROUND(E3904/D3904*100,0)</f>
        <v>0</v>
      </c>
      <c r="O3904">
        <f>IFERROR(ROUND(E3904/L3904,2),0)</f>
        <v>103.33</v>
      </c>
      <c r="P3904" s="12" t="s">
        <v>8285</v>
      </c>
      <c r="Q3904" t="s">
        <v>8300</v>
      </c>
      <c r="R3904" s="9">
        <f t="shared" si="185"/>
        <v>42712.300567129627</v>
      </c>
      <c r="S3904" s="9">
        <f t="shared" si="186"/>
        <v>42742.300567129627</v>
      </c>
      <c r="T3904">
        <f t="shared" si="187"/>
        <v>2016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1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>ROUND(E3905/D3905*100,0)</f>
        <v>0</v>
      </c>
      <c r="O3905">
        <f>IFERROR(ROUND(E3905/L3905,2),0)</f>
        <v>0</v>
      </c>
      <c r="P3905" s="12" t="s">
        <v>8280</v>
      </c>
      <c r="Q3905" t="s">
        <v>8314</v>
      </c>
      <c r="R3905" s="9">
        <f t="shared" si="185"/>
        <v>40079.566157407404</v>
      </c>
      <c r="S3905" s="9">
        <f t="shared" si="186"/>
        <v>40149.034722222219</v>
      </c>
      <c r="T3905">
        <f t="shared" si="187"/>
        <v>2009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1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>ROUND(E3906/D3906*100,0)</f>
        <v>0</v>
      </c>
      <c r="O3906">
        <f>IFERROR(ROUND(E3906/L3906,2),0)</f>
        <v>0</v>
      </c>
      <c r="P3906" s="12" t="s">
        <v>8280</v>
      </c>
      <c r="Q3906" t="s">
        <v>8314</v>
      </c>
      <c r="R3906" s="9">
        <f t="shared" si="185"/>
        <v>41389.679560185185</v>
      </c>
      <c r="S3906" s="9">
        <f t="shared" si="186"/>
        <v>41419.679560185185</v>
      </c>
      <c r="T3906">
        <f t="shared" si="187"/>
        <v>2013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1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>ROUND(E3907/D3907*100,0)</f>
        <v>0</v>
      </c>
      <c r="O3907">
        <f>IFERROR(ROUND(E3907/L3907,2),0)</f>
        <v>0</v>
      </c>
      <c r="P3907" s="12" t="s">
        <v>8280</v>
      </c>
      <c r="Q3907" t="s">
        <v>8314</v>
      </c>
      <c r="R3907" s="9">
        <f t="shared" ref="R3907:R3970" si="188">(((J3907/60)/60)/24)+DATE(1970,1,1)</f>
        <v>40990.050069444449</v>
      </c>
      <c r="S3907" s="9">
        <f t="shared" ref="S3907:S3970" si="189">(((I3907/60)/60)/24)+DATE(1970,1,1)</f>
        <v>41050.050069444449</v>
      </c>
      <c r="T3907">
        <f t="shared" si="187"/>
        <v>2012</v>
      </c>
    </row>
    <row r="3908" spans="1:20" ht="58" x14ac:dyDescent="0.35">
      <c r="A3908">
        <v>484</v>
      </c>
      <c r="B3908" s="3" t="s">
        <v>485</v>
      </c>
      <c r="C3908" s="3" t="s">
        <v>4594</v>
      </c>
      <c r="D3908" s="6">
        <v>80000</v>
      </c>
      <c r="E3908" s="8">
        <v>149</v>
      </c>
      <c r="F3908" t="s">
        <v>8220</v>
      </c>
      <c r="G3908" t="s">
        <v>8224</v>
      </c>
      <c r="H3908" t="s">
        <v>8246</v>
      </c>
      <c r="I3908" s="11">
        <v>1446766372</v>
      </c>
      <c r="J3908">
        <v>1443220372</v>
      </c>
      <c r="K3908" t="b">
        <v>0</v>
      </c>
      <c r="L3908">
        <v>11</v>
      </c>
      <c r="M3908" t="b">
        <v>0</v>
      </c>
      <c r="N3908">
        <f>ROUND(E3908/D3908*100,0)</f>
        <v>0</v>
      </c>
      <c r="O3908">
        <f>IFERROR(ROUND(E3908/L3908,2),0)</f>
        <v>13.55</v>
      </c>
      <c r="P3908" s="12" t="s">
        <v>8290</v>
      </c>
      <c r="Q3908" t="s">
        <v>8304</v>
      </c>
      <c r="R3908" s="9">
        <f t="shared" si="188"/>
        <v>42272.93949074074</v>
      </c>
      <c r="S3908" s="9">
        <f t="shared" si="189"/>
        <v>42313.981157407412</v>
      </c>
      <c r="T3908">
        <f t="shared" si="187"/>
        <v>2015</v>
      </c>
    </row>
    <row r="3909" spans="1:20" ht="43.5" x14ac:dyDescent="0.35">
      <c r="A3909">
        <v>1145</v>
      </c>
      <c r="B3909" s="3" t="s">
        <v>1146</v>
      </c>
      <c r="C3909" s="3" t="s">
        <v>5255</v>
      </c>
      <c r="D3909" s="6">
        <v>80000</v>
      </c>
      <c r="E3909" s="8">
        <v>100</v>
      </c>
      <c r="F3909" t="s">
        <v>8220</v>
      </c>
      <c r="G3909" t="s">
        <v>8223</v>
      </c>
      <c r="H3909" t="s">
        <v>8245</v>
      </c>
      <c r="I3909" s="11">
        <v>1412272592</v>
      </c>
      <c r="J3909">
        <v>1407088592</v>
      </c>
      <c r="K3909" t="b">
        <v>0</v>
      </c>
      <c r="L3909">
        <v>1</v>
      </c>
      <c r="M3909" t="b">
        <v>0</v>
      </c>
      <c r="N3909">
        <f>ROUND(E3909/D3909*100,0)</f>
        <v>0</v>
      </c>
      <c r="O3909">
        <f>IFERROR(ROUND(E3909/L3909,2),0)</f>
        <v>100</v>
      </c>
      <c r="P3909" s="12" t="s">
        <v>8288</v>
      </c>
      <c r="Q3909" t="s">
        <v>8310</v>
      </c>
      <c r="R3909" s="9">
        <f t="shared" si="188"/>
        <v>41854.747592592597</v>
      </c>
      <c r="S3909" s="9">
        <f t="shared" si="189"/>
        <v>41914.747592592597</v>
      </c>
      <c r="T3909">
        <f t="shared" si="187"/>
        <v>2014</v>
      </c>
    </row>
    <row r="3910" spans="1:20" ht="43.5" x14ac:dyDescent="0.35">
      <c r="A3910">
        <v>2136</v>
      </c>
      <c r="B3910" s="3" t="s">
        <v>2137</v>
      </c>
      <c r="C3910" s="3" t="s">
        <v>6246</v>
      </c>
      <c r="D3910" s="6">
        <v>80000</v>
      </c>
      <c r="E3910" s="8">
        <v>47.69</v>
      </c>
      <c r="F3910" t="s">
        <v>8220</v>
      </c>
      <c r="G3910" t="s">
        <v>8223</v>
      </c>
      <c r="H3910" t="s">
        <v>8245</v>
      </c>
      <c r="I3910" s="11">
        <v>1382184786</v>
      </c>
      <c r="J3910">
        <v>1379592786</v>
      </c>
      <c r="K3910" t="b">
        <v>0</v>
      </c>
      <c r="L3910">
        <v>4</v>
      </c>
      <c r="M3910" t="b">
        <v>0</v>
      </c>
      <c r="N3910">
        <f>ROUND(E3910/D3910*100,0)</f>
        <v>0</v>
      </c>
      <c r="O3910">
        <f>IFERROR(ROUND(E3910/L3910,2),0)</f>
        <v>11.92</v>
      </c>
      <c r="P3910" s="12" t="s">
        <v>8285</v>
      </c>
      <c r="Q3910" t="s">
        <v>8300</v>
      </c>
      <c r="R3910" s="9">
        <f t="shared" si="188"/>
        <v>41536.509097222224</v>
      </c>
      <c r="S3910" s="9">
        <f t="shared" si="189"/>
        <v>41566.509097222224</v>
      </c>
      <c r="T3910">
        <f t="shared" si="187"/>
        <v>2013</v>
      </c>
    </row>
    <row r="3911" spans="1:20" ht="43.5" x14ac:dyDescent="0.35">
      <c r="A3911">
        <v>576</v>
      </c>
      <c r="B3911" s="3" t="s">
        <v>577</v>
      </c>
      <c r="C3911" s="3" t="s">
        <v>4686</v>
      </c>
      <c r="D3911" s="6">
        <v>80000</v>
      </c>
      <c r="E3911" s="8">
        <v>1</v>
      </c>
      <c r="F3911" t="s">
        <v>8220</v>
      </c>
      <c r="G3911" t="s">
        <v>8223</v>
      </c>
      <c r="H3911" t="s">
        <v>8245</v>
      </c>
      <c r="I3911" s="11">
        <v>1427537952</v>
      </c>
      <c r="J3911">
        <v>1422357552</v>
      </c>
      <c r="K3911" t="b">
        <v>0</v>
      </c>
      <c r="L3911">
        <v>1</v>
      </c>
      <c r="M3911" t="b">
        <v>0</v>
      </c>
      <c r="N3911">
        <f>ROUND(E3911/D3911*100,0)</f>
        <v>0</v>
      </c>
      <c r="O3911">
        <f>IFERROR(ROUND(E3911/L3911,2),0)</f>
        <v>1</v>
      </c>
      <c r="P3911" s="12" t="s">
        <v>8277</v>
      </c>
      <c r="Q3911" t="s">
        <v>8307</v>
      </c>
      <c r="R3911" s="9">
        <f t="shared" si="188"/>
        <v>42031.471666666665</v>
      </c>
      <c r="S3911" s="9">
        <f t="shared" si="189"/>
        <v>42091.43</v>
      </c>
      <c r="T3911">
        <f t="shared" si="187"/>
        <v>2015</v>
      </c>
    </row>
    <row r="3912" spans="1:20" ht="43.5" x14ac:dyDescent="0.35">
      <c r="A3912">
        <v>2594</v>
      </c>
      <c r="B3912" s="3" t="s">
        <v>2594</v>
      </c>
      <c r="C3912" s="3" t="s">
        <v>6704</v>
      </c>
      <c r="D3912" s="6">
        <v>80000</v>
      </c>
      <c r="E3912" s="8">
        <v>1</v>
      </c>
      <c r="F3912" t="s">
        <v>8220</v>
      </c>
      <c r="G3912" t="s">
        <v>8223</v>
      </c>
      <c r="H3912" t="s">
        <v>8245</v>
      </c>
      <c r="I3912" s="11">
        <v>1407453228</v>
      </c>
      <c r="J3912">
        <v>1404861228</v>
      </c>
      <c r="K3912" t="b">
        <v>0</v>
      </c>
      <c r="L3912">
        <v>1</v>
      </c>
      <c r="M3912" t="b">
        <v>0</v>
      </c>
      <c r="N3912">
        <f>ROUND(E3912/D3912*100,0)</f>
        <v>0</v>
      </c>
      <c r="O3912">
        <f>IFERROR(ROUND(E3912/L3912,2),0)</f>
        <v>1</v>
      </c>
      <c r="P3912" s="12" t="s">
        <v>8288</v>
      </c>
      <c r="Q3912" t="s">
        <v>8310</v>
      </c>
      <c r="R3912" s="9">
        <f t="shared" si="188"/>
        <v>41828.967916666668</v>
      </c>
      <c r="S3912" s="9">
        <f t="shared" si="189"/>
        <v>41858.967916666668</v>
      </c>
      <c r="T3912">
        <f t="shared" si="187"/>
        <v>2014</v>
      </c>
    </row>
    <row r="3913" spans="1:20" ht="43.5" x14ac:dyDescent="0.35">
      <c r="A3913">
        <v>1434</v>
      </c>
      <c r="B3913" s="3" t="s">
        <v>1435</v>
      </c>
      <c r="C3913" s="3" t="s">
        <v>5544</v>
      </c>
      <c r="D3913" s="6">
        <v>82000</v>
      </c>
      <c r="E3913" s="8">
        <v>8190</v>
      </c>
      <c r="F3913" t="s">
        <v>8220</v>
      </c>
      <c r="G3913" t="s">
        <v>8231</v>
      </c>
      <c r="H3913" t="s">
        <v>8252</v>
      </c>
      <c r="I3913" s="11">
        <v>1433775600</v>
      </c>
      <c r="J3913">
        <v>1431973478</v>
      </c>
      <c r="K3913" t="b">
        <v>0</v>
      </c>
      <c r="L3913">
        <v>11</v>
      </c>
      <c r="M3913" t="b">
        <v>0</v>
      </c>
      <c r="N3913">
        <f>ROUND(E3913/D3913*100,0)</f>
        <v>10</v>
      </c>
      <c r="O3913">
        <f>IFERROR(ROUND(E3913/L3913,2),0)</f>
        <v>744.55</v>
      </c>
      <c r="P3913" s="12" t="s">
        <v>8280</v>
      </c>
      <c r="Q3913" t="s">
        <v>8313</v>
      </c>
      <c r="R3913" s="9">
        <f t="shared" si="188"/>
        <v>42142.767106481479</v>
      </c>
      <c r="S3913" s="9">
        <f t="shared" si="189"/>
        <v>42163.625</v>
      </c>
      <c r="T3913">
        <f t="shared" si="187"/>
        <v>2015</v>
      </c>
    </row>
    <row r="3914" spans="1:20" ht="43.5" x14ac:dyDescent="0.35">
      <c r="A3914">
        <v>1910</v>
      </c>
      <c r="B3914" s="3" t="s">
        <v>1911</v>
      </c>
      <c r="C3914" s="3" t="s">
        <v>6020</v>
      </c>
      <c r="D3914" s="6">
        <v>85000</v>
      </c>
      <c r="E3914" s="8">
        <v>33486</v>
      </c>
      <c r="F3914" t="s">
        <v>8220</v>
      </c>
      <c r="G3914" t="s">
        <v>8232</v>
      </c>
      <c r="H3914" t="s">
        <v>8248</v>
      </c>
      <c r="I3914" s="11">
        <v>1446331500</v>
      </c>
      <c r="J3914">
        <v>1442531217</v>
      </c>
      <c r="K3914" t="b">
        <v>0</v>
      </c>
      <c r="L3914">
        <v>285</v>
      </c>
      <c r="M3914" t="b">
        <v>0</v>
      </c>
      <c r="N3914">
        <f>ROUND(E3914/D3914*100,0)</f>
        <v>39</v>
      </c>
      <c r="O3914">
        <f>IFERROR(ROUND(E3914/L3914,2),0)</f>
        <v>117.49</v>
      </c>
      <c r="P3914" s="12" t="s">
        <v>8277</v>
      </c>
      <c r="Q3914" t="s">
        <v>8287</v>
      </c>
      <c r="R3914" s="9">
        <f t="shared" si="188"/>
        <v>42264.963159722218</v>
      </c>
      <c r="S3914" s="9">
        <f t="shared" si="189"/>
        <v>42308.947916666672</v>
      </c>
      <c r="T3914">
        <f t="shared" si="187"/>
        <v>2015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1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>ROUND(E3915/D3915*100,0)</f>
        <v>0</v>
      </c>
      <c r="O3915">
        <f>IFERROR(ROUND(E3915/L3915,2),0)</f>
        <v>0</v>
      </c>
      <c r="P3915" s="12" t="s">
        <v>8293</v>
      </c>
      <c r="Q3915" t="s">
        <v>8296</v>
      </c>
      <c r="R3915" s="9">
        <f t="shared" si="188"/>
        <v>42779.21365740741</v>
      </c>
      <c r="S3915" s="9">
        <f t="shared" si="189"/>
        <v>42839.171990740739</v>
      </c>
      <c r="T3915">
        <f t="shared" si="187"/>
        <v>2017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1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>ROUND(E3916/D3916*100,0)</f>
        <v>0</v>
      </c>
      <c r="O3916">
        <f>IFERROR(ROUND(E3916/L3916,2),0)</f>
        <v>0</v>
      </c>
      <c r="P3916" s="12" t="s">
        <v>8293</v>
      </c>
      <c r="Q3916" t="s">
        <v>8296</v>
      </c>
      <c r="R3916" s="9">
        <f t="shared" si="188"/>
        <v>42796.069571759261</v>
      </c>
      <c r="S3916" s="9">
        <f t="shared" si="189"/>
        <v>42826.027905092589</v>
      </c>
      <c r="T3916">
        <f t="shared" si="187"/>
        <v>2017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1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>ROUND(E3917/D3917*100,0)</f>
        <v>0</v>
      </c>
      <c r="O3917">
        <f>IFERROR(ROUND(E3917/L3917,2),0)</f>
        <v>0</v>
      </c>
      <c r="P3917" s="12" t="s">
        <v>8293</v>
      </c>
      <c r="Q3917" t="s">
        <v>8296</v>
      </c>
      <c r="R3917" s="9">
        <f t="shared" si="188"/>
        <v>42796.207870370374</v>
      </c>
      <c r="S3917" s="9">
        <f t="shared" si="189"/>
        <v>42820.147916666669</v>
      </c>
      <c r="T3917">
        <f t="shared" si="187"/>
        <v>2017</v>
      </c>
    </row>
    <row r="3918" spans="1:20" ht="29" x14ac:dyDescent="0.35">
      <c r="A3918">
        <v>570</v>
      </c>
      <c r="B3918" s="3" t="s">
        <v>571</v>
      </c>
      <c r="C3918" s="3" t="s">
        <v>4680</v>
      </c>
      <c r="D3918" s="6">
        <v>85000</v>
      </c>
      <c r="E3918" s="8">
        <v>142</v>
      </c>
      <c r="F3918" t="s">
        <v>8220</v>
      </c>
      <c r="G3918" t="s">
        <v>8223</v>
      </c>
      <c r="H3918" t="s">
        <v>8245</v>
      </c>
      <c r="I3918" s="11">
        <v>1455822569</v>
      </c>
      <c r="J3918">
        <v>1453230569</v>
      </c>
      <c r="K3918" t="b">
        <v>0</v>
      </c>
      <c r="L3918">
        <v>1</v>
      </c>
      <c r="M3918" t="b">
        <v>0</v>
      </c>
      <c r="N3918">
        <f>ROUND(E3918/D3918*100,0)</f>
        <v>0</v>
      </c>
      <c r="O3918">
        <f>IFERROR(ROUND(E3918/L3918,2),0)</f>
        <v>142</v>
      </c>
      <c r="P3918" s="12" t="s">
        <v>8277</v>
      </c>
      <c r="Q3918" t="s">
        <v>8307</v>
      </c>
      <c r="R3918" s="9">
        <f t="shared" si="188"/>
        <v>42388.798252314817</v>
      </c>
      <c r="S3918" s="9">
        <f t="shared" si="189"/>
        <v>42418.798252314817</v>
      </c>
      <c r="T3918">
        <f t="shared" si="187"/>
        <v>2016</v>
      </c>
    </row>
    <row r="3919" spans="1:20" ht="43.5" x14ac:dyDescent="0.35">
      <c r="A3919">
        <v>1112</v>
      </c>
      <c r="B3919" s="3" t="s">
        <v>1113</v>
      </c>
      <c r="C3919" s="3" t="s">
        <v>5222</v>
      </c>
      <c r="D3919" s="6">
        <v>88000</v>
      </c>
      <c r="E3919" s="8">
        <v>31272.92</v>
      </c>
      <c r="F3919" t="s">
        <v>8220</v>
      </c>
      <c r="G3919" t="s">
        <v>8223</v>
      </c>
      <c r="H3919" t="s">
        <v>8245</v>
      </c>
      <c r="I3919" s="11">
        <v>1421656200</v>
      </c>
      <c r="J3919">
        <v>1416507211</v>
      </c>
      <c r="K3919" t="b">
        <v>0</v>
      </c>
      <c r="L3919">
        <v>312</v>
      </c>
      <c r="M3919" t="b">
        <v>0</v>
      </c>
      <c r="N3919">
        <f>ROUND(E3919/D3919*100,0)</f>
        <v>36</v>
      </c>
      <c r="O3919">
        <f>IFERROR(ROUND(E3919/L3919,2),0)</f>
        <v>100.23</v>
      </c>
      <c r="P3919" s="12" t="s">
        <v>8285</v>
      </c>
      <c r="Q3919" t="s">
        <v>8300</v>
      </c>
      <c r="R3919" s="9">
        <f t="shared" si="188"/>
        <v>41963.759386574078</v>
      </c>
      <c r="S3919" s="9">
        <f t="shared" si="189"/>
        <v>42023.354166666672</v>
      </c>
      <c r="T3919">
        <f t="shared" si="187"/>
        <v>2014</v>
      </c>
    </row>
    <row r="3920" spans="1:20" ht="58" x14ac:dyDescent="0.35">
      <c r="A3920">
        <v>573</v>
      </c>
      <c r="B3920" s="3" t="s">
        <v>574</v>
      </c>
      <c r="C3920" s="3" t="s">
        <v>4683</v>
      </c>
      <c r="D3920" s="6">
        <v>88888</v>
      </c>
      <c r="E3920" s="8">
        <v>346</v>
      </c>
      <c r="F3920" t="s">
        <v>8220</v>
      </c>
      <c r="G3920" t="s">
        <v>8223</v>
      </c>
      <c r="H3920" t="s">
        <v>8245</v>
      </c>
      <c r="I3920" s="11">
        <v>1421543520</v>
      </c>
      <c r="J3920">
        <v>1416445931</v>
      </c>
      <c r="K3920" t="b">
        <v>0</v>
      </c>
      <c r="L3920">
        <v>9</v>
      </c>
      <c r="M3920" t="b">
        <v>0</v>
      </c>
      <c r="N3920">
        <f>ROUND(E3920/D3920*100,0)</f>
        <v>0</v>
      </c>
      <c r="O3920">
        <f>IFERROR(ROUND(E3920/L3920,2),0)</f>
        <v>38.44</v>
      </c>
      <c r="P3920" s="12" t="s">
        <v>8277</v>
      </c>
      <c r="Q3920" t="s">
        <v>8307</v>
      </c>
      <c r="R3920" s="9">
        <f t="shared" si="188"/>
        <v>41963.050127314811</v>
      </c>
      <c r="S3920" s="9">
        <f t="shared" si="189"/>
        <v>42022.05</v>
      </c>
      <c r="T3920">
        <f t="shared" si="187"/>
        <v>2014</v>
      </c>
    </row>
    <row r="3921" spans="1:20" ht="58" x14ac:dyDescent="0.35">
      <c r="A3921">
        <v>981</v>
      </c>
      <c r="B3921" s="3" t="s">
        <v>982</v>
      </c>
      <c r="C3921" s="3" t="s">
        <v>5091</v>
      </c>
      <c r="D3921" s="6">
        <v>88888</v>
      </c>
      <c r="E3921" s="8">
        <v>11</v>
      </c>
      <c r="F3921" t="s">
        <v>8220</v>
      </c>
      <c r="G3921" t="s">
        <v>8223</v>
      </c>
      <c r="H3921" t="s">
        <v>8245</v>
      </c>
      <c r="I3921" s="11">
        <v>1407624222</v>
      </c>
      <c r="J3921">
        <v>1405032222</v>
      </c>
      <c r="K3921" t="b">
        <v>0</v>
      </c>
      <c r="L3921">
        <v>4</v>
      </c>
      <c r="M3921" t="b">
        <v>0</v>
      </c>
      <c r="N3921">
        <f>ROUND(E3921/D3921*100,0)</f>
        <v>0</v>
      </c>
      <c r="O3921">
        <f>IFERROR(ROUND(E3921/L3921,2),0)</f>
        <v>2.75</v>
      </c>
      <c r="P3921" s="12" t="s">
        <v>8277</v>
      </c>
      <c r="Q3921" t="s">
        <v>8279</v>
      </c>
      <c r="R3921" s="9">
        <f t="shared" si="188"/>
        <v>41830.947013888886</v>
      </c>
      <c r="S3921" s="9">
        <f t="shared" si="189"/>
        <v>41860.947013888886</v>
      </c>
      <c r="T3921">
        <f t="shared" si="187"/>
        <v>2014</v>
      </c>
    </row>
    <row r="3922" spans="1:20" ht="58" x14ac:dyDescent="0.35">
      <c r="A3922">
        <v>670</v>
      </c>
      <c r="B3922" s="3" t="s">
        <v>671</v>
      </c>
      <c r="C3922" s="3" t="s">
        <v>4780</v>
      </c>
      <c r="D3922" s="6">
        <v>90000</v>
      </c>
      <c r="E3922" s="8">
        <v>26349</v>
      </c>
      <c r="F3922" t="s">
        <v>8220</v>
      </c>
      <c r="G3922" t="s">
        <v>8236</v>
      </c>
      <c r="H3922" t="s">
        <v>8248</v>
      </c>
      <c r="I3922" s="11">
        <v>1466323800</v>
      </c>
      <c r="J3922">
        <v>1463418120</v>
      </c>
      <c r="K3922" t="b">
        <v>0</v>
      </c>
      <c r="L3922">
        <v>310</v>
      </c>
      <c r="M3922" t="b">
        <v>0</v>
      </c>
      <c r="N3922">
        <f>ROUND(E3922/D3922*100,0)</f>
        <v>29</v>
      </c>
      <c r="O3922">
        <f>IFERROR(ROUND(E3922/L3922,2),0)</f>
        <v>85</v>
      </c>
      <c r="P3922" s="12" t="s">
        <v>8277</v>
      </c>
      <c r="Q3922" t="s">
        <v>8279</v>
      </c>
      <c r="R3922" s="9">
        <f t="shared" si="188"/>
        <v>42506.709722222222</v>
      </c>
      <c r="S3922" s="9">
        <f t="shared" si="189"/>
        <v>42540.340277777781</v>
      </c>
      <c r="T3922">
        <f t="shared" si="187"/>
        <v>2016</v>
      </c>
    </row>
    <row r="3923" spans="1:20" ht="43.5" x14ac:dyDescent="0.35">
      <c r="A3923">
        <v>1064</v>
      </c>
      <c r="B3923" s="3" t="s">
        <v>1065</v>
      </c>
      <c r="C3923" s="3" t="s">
        <v>5174</v>
      </c>
      <c r="D3923" s="6">
        <v>90000</v>
      </c>
      <c r="E3923" s="8">
        <v>8077</v>
      </c>
      <c r="F3923" t="s">
        <v>8220</v>
      </c>
      <c r="G3923" t="s">
        <v>8223</v>
      </c>
      <c r="H3923" t="s">
        <v>8245</v>
      </c>
      <c r="I3923" s="11">
        <v>1373174903</v>
      </c>
      <c r="J3923">
        <v>1369286903</v>
      </c>
      <c r="K3923" t="b">
        <v>0</v>
      </c>
      <c r="L3923">
        <v>123</v>
      </c>
      <c r="M3923" t="b">
        <v>0</v>
      </c>
      <c r="N3923">
        <f>ROUND(E3923/D3923*100,0)</f>
        <v>9</v>
      </c>
      <c r="O3923">
        <f>IFERROR(ROUND(E3923/L3923,2),0)</f>
        <v>65.67</v>
      </c>
      <c r="P3923" s="12" t="s">
        <v>8285</v>
      </c>
      <c r="Q3923" t="s">
        <v>8300</v>
      </c>
      <c r="R3923" s="9">
        <f t="shared" si="188"/>
        <v>41417.228043981479</v>
      </c>
      <c r="S3923" s="9">
        <f t="shared" si="189"/>
        <v>41462.228043981479</v>
      </c>
      <c r="T3923">
        <f t="shared" si="187"/>
        <v>2013</v>
      </c>
    </row>
    <row r="3924" spans="1:20" ht="43.5" x14ac:dyDescent="0.35">
      <c r="A3924">
        <v>3977</v>
      </c>
      <c r="B3924" s="3" t="s">
        <v>3974</v>
      </c>
      <c r="C3924" s="3" t="s">
        <v>8084</v>
      </c>
      <c r="D3924" s="6">
        <v>90000</v>
      </c>
      <c r="E3924" s="8">
        <v>1305</v>
      </c>
      <c r="F3924" t="s">
        <v>8220</v>
      </c>
      <c r="G3924" t="s">
        <v>8223</v>
      </c>
      <c r="H3924" t="s">
        <v>8245</v>
      </c>
      <c r="I3924" s="11">
        <v>1469213732</v>
      </c>
      <c r="J3924">
        <v>1466621732</v>
      </c>
      <c r="K3924" t="b">
        <v>0</v>
      </c>
      <c r="L3924">
        <v>6</v>
      </c>
      <c r="M3924" t="b">
        <v>0</v>
      </c>
      <c r="N3924">
        <f>ROUND(E3924/D3924*100,0)</f>
        <v>1</v>
      </c>
      <c r="O3924">
        <f>IFERROR(ROUND(E3924/L3924,2),0)</f>
        <v>217.5</v>
      </c>
      <c r="P3924" s="12" t="s">
        <v>8266</v>
      </c>
      <c r="Q3924" t="s">
        <v>8268</v>
      </c>
      <c r="R3924" s="9">
        <f t="shared" si="188"/>
        <v>42543.788564814815</v>
      </c>
      <c r="S3924" s="9">
        <f t="shared" si="189"/>
        <v>42573.788564814815</v>
      </c>
      <c r="T3924">
        <f t="shared" ref="T3924:T3987" si="190">YEAR(R3924)</f>
        <v>2016</v>
      </c>
    </row>
    <row r="3925" spans="1:20" ht="43.5" x14ac:dyDescent="0.35">
      <c r="A3925">
        <v>1124</v>
      </c>
      <c r="B3925" s="3" t="s">
        <v>1125</v>
      </c>
      <c r="C3925" s="3" t="s">
        <v>5234</v>
      </c>
      <c r="D3925" s="6">
        <v>90000</v>
      </c>
      <c r="E3925" s="8">
        <v>425</v>
      </c>
      <c r="F3925" t="s">
        <v>8220</v>
      </c>
      <c r="G3925" t="s">
        <v>8223</v>
      </c>
      <c r="H3925" t="s">
        <v>8245</v>
      </c>
      <c r="I3925" s="11">
        <v>1430409651</v>
      </c>
      <c r="J3925">
        <v>1427817651</v>
      </c>
      <c r="K3925" t="b">
        <v>0</v>
      </c>
      <c r="L3925">
        <v>7</v>
      </c>
      <c r="M3925" t="b">
        <v>0</v>
      </c>
      <c r="N3925">
        <f>ROUND(E3925/D3925*100,0)</f>
        <v>0</v>
      </c>
      <c r="O3925">
        <f>IFERROR(ROUND(E3925/L3925,2),0)</f>
        <v>60.71</v>
      </c>
      <c r="P3925" s="12" t="s">
        <v>8285</v>
      </c>
      <c r="Q3925" t="s">
        <v>8309</v>
      </c>
      <c r="R3925" s="9">
        <f t="shared" si="188"/>
        <v>42094.667256944449</v>
      </c>
      <c r="S3925" s="9">
        <f t="shared" si="189"/>
        <v>42124.667256944449</v>
      </c>
      <c r="T3925">
        <f t="shared" si="190"/>
        <v>2015</v>
      </c>
    </row>
    <row r="3926" spans="1:20" ht="29" x14ac:dyDescent="0.35">
      <c r="A3926">
        <v>2582</v>
      </c>
      <c r="B3926" s="3" t="s">
        <v>2582</v>
      </c>
      <c r="C3926" s="3" t="s">
        <v>6692</v>
      </c>
      <c r="D3926" s="6">
        <v>90000</v>
      </c>
      <c r="E3926" s="8">
        <v>1</v>
      </c>
      <c r="F3926" t="s">
        <v>8220</v>
      </c>
      <c r="G3926" t="s">
        <v>8223</v>
      </c>
      <c r="H3926" t="s">
        <v>8245</v>
      </c>
      <c r="I3926" s="11">
        <v>1477784634</v>
      </c>
      <c r="J3926">
        <v>1475192634</v>
      </c>
      <c r="K3926" t="b">
        <v>0</v>
      </c>
      <c r="L3926">
        <v>1</v>
      </c>
      <c r="M3926" t="b">
        <v>0</v>
      </c>
      <c r="N3926">
        <f>ROUND(E3926/D3926*100,0)</f>
        <v>0</v>
      </c>
      <c r="O3926">
        <f>IFERROR(ROUND(E3926/L3926,2),0)</f>
        <v>1</v>
      </c>
      <c r="P3926" s="12" t="s">
        <v>8288</v>
      </c>
      <c r="Q3926" t="s">
        <v>8310</v>
      </c>
      <c r="R3926" s="9">
        <f t="shared" si="188"/>
        <v>42642.988819444443</v>
      </c>
      <c r="S3926" s="9">
        <f t="shared" si="189"/>
        <v>42672.988819444443</v>
      </c>
      <c r="T3926">
        <f t="shared" si="190"/>
        <v>2016</v>
      </c>
    </row>
    <row r="3927" spans="1:20" ht="43.5" x14ac:dyDescent="0.35">
      <c r="A3927">
        <v>453</v>
      </c>
      <c r="B3927" s="3" t="s">
        <v>454</v>
      </c>
      <c r="C3927" s="3" t="s">
        <v>4563</v>
      </c>
      <c r="D3927" s="6">
        <v>94875</v>
      </c>
      <c r="E3927" s="8">
        <v>26</v>
      </c>
      <c r="F3927" t="s">
        <v>8220</v>
      </c>
      <c r="G3927" t="s">
        <v>8223</v>
      </c>
      <c r="H3927" t="s">
        <v>8245</v>
      </c>
      <c r="I3927" s="11">
        <v>1424375279</v>
      </c>
      <c r="J3927">
        <v>1422992879</v>
      </c>
      <c r="K3927" t="b">
        <v>0</v>
      </c>
      <c r="L3927">
        <v>2</v>
      </c>
      <c r="M3927" t="b">
        <v>0</v>
      </c>
      <c r="N3927">
        <f>ROUND(E3927/D3927*100,0)</f>
        <v>0</v>
      </c>
      <c r="O3927">
        <f>IFERROR(ROUND(E3927/L3927,2),0)</f>
        <v>13</v>
      </c>
      <c r="P3927" s="12" t="s">
        <v>8290</v>
      </c>
      <c r="Q3927" t="s">
        <v>8304</v>
      </c>
      <c r="R3927" s="9">
        <f t="shared" si="188"/>
        <v>42038.824988425928</v>
      </c>
      <c r="S3927" s="9">
        <f t="shared" si="189"/>
        <v>42054.824988425928</v>
      </c>
      <c r="T3927">
        <f t="shared" si="190"/>
        <v>2015</v>
      </c>
    </row>
    <row r="3928" spans="1:20" ht="43.5" x14ac:dyDescent="0.35">
      <c r="A3928">
        <v>961</v>
      </c>
      <c r="B3928" s="3" t="s">
        <v>962</v>
      </c>
      <c r="C3928" s="3" t="s">
        <v>5071</v>
      </c>
      <c r="D3928" s="6">
        <v>95000</v>
      </c>
      <c r="E3928" s="8">
        <v>40079</v>
      </c>
      <c r="F3928" t="s">
        <v>8220</v>
      </c>
      <c r="G3928" t="s">
        <v>8223</v>
      </c>
      <c r="H3928" t="s">
        <v>8245</v>
      </c>
      <c r="I3928" s="11">
        <v>1487617200</v>
      </c>
      <c r="J3928">
        <v>1483634335</v>
      </c>
      <c r="K3928" t="b">
        <v>0</v>
      </c>
      <c r="L3928">
        <v>110</v>
      </c>
      <c r="M3928" t="b">
        <v>0</v>
      </c>
      <c r="N3928">
        <f>ROUND(E3928/D3928*100,0)</f>
        <v>42</v>
      </c>
      <c r="O3928">
        <f>IFERROR(ROUND(E3928/L3928,2),0)</f>
        <v>364.35</v>
      </c>
      <c r="P3928" s="12" t="s">
        <v>8277</v>
      </c>
      <c r="Q3928" t="s">
        <v>8279</v>
      </c>
      <c r="R3928" s="9">
        <f t="shared" si="188"/>
        <v>42740.693692129629</v>
      </c>
      <c r="S3928" s="9">
        <f t="shared" si="189"/>
        <v>42786.791666666672</v>
      </c>
      <c r="T3928">
        <f t="shared" si="190"/>
        <v>2017</v>
      </c>
    </row>
    <row r="3929" spans="1:20" ht="43.5" x14ac:dyDescent="0.35">
      <c r="A3929">
        <v>2509</v>
      </c>
      <c r="B3929" s="3" t="s">
        <v>2509</v>
      </c>
      <c r="C3929" s="3" t="s">
        <v>6619</v>
      </c>
      <c r="D3929" s="6">
        <v>95000</v>
      </c>
      <c r="E3929" s="8">
        <v>1000</v>
      </c>
      <c r="F3929" t="s">
        <v>8220</v>
      </c>
      <c r="G3929" t="s">
        <v>8224</v>
      </c>
      <c r="H3929" t="s">
        <v>8246</v>
      </c>
      <c r="I3929" s="11">
        <v>1429554349</v>
      </c>
      <c r="J3929">
        <v>1424719549</v>
      </c>
      <c r="K3929" t="b">
        <v>0</v>
      </c>
      <c r="L3929">
        <v>28</v>
      </c>
      <c r="M3929" t="b">
        <v>0</v>
      </c>
      <c r="N3929">
        <f>ROUND(E3929/D3929*100,0)</f>
        <v>1</v>
      </c>
      <c r="O3929">
        <f>IFERROR(ROUND(E3929/L3929,2),0)</f>
        <v>35.71</v>
      </c>
      <c r="P3929" s="12" t="s">
        <v>8288</v>
      </c>
      <c r="Q3929" t="s">
        <v>8322</v>
      </c>
      <c r="R3929" s="9">
        <f t="shared" si="188"/>
        <v>42058.809594907405</v>
      </c>
      <c r="S3929" s="9">
        <f t="shared" si="189"/>
        <v>42114.767928240741</v>
      </c>
      <c r="T3929">
        <f t="shared" si="190"/>
        <v>2015</v>
      </c>
    </row>
    <row r="3930" spans="1:20" ht="43.5" x14ac:dyDescent="0.35">
      <c r="A3930">
        <v>172</v>
      </c>
      <c r="B3930" s="3" t="s">
        <v>174</v>
      </c>
      <c r="C3930" s="3" t="s">
        <v>4282</v>
      </c>
      <c r="D3930" s="6">
        <v>95000</v>
      </c>
      <c r="E3930" s="8">
        <v>0</v>
      </c>
      <c r="F3930" t="s">
        <v>8220</v>
      </c>
      <c r="G3930" t="s">
        <v>8223</v>
      </c>
      <c r="H3930" t="s">
        <v>8245</v>
      </c>
      <c r="I3930" s="11">
        <v>1426753723</v>
      </c>
      <c r="J3930">
        <v>1423733323</v>
      </c>
      <c r="K3930" t="b">
        <v>0</v>
      </c>
      <c r="L3930">
        <v>0</v>
      </c>
      <c r="M3930" t="b">
        <v>0</v>
      </c>
      <c r="N3930">
        <f>ROUND(E3930/D3930*100,0)</f>
        <v>0</v>
      </c>
      <c r="O3930">
        <f>IFERROR(ROUND(E3930/L3930,2),0)</f>
        <v>0</v>
      </c>
      <c r="P3930" s="12" t="s">
        <v>8290</v>
      </c>
      <c r="Q3930" t="s">
        <v>8292</v>
      </c>
      <c r="R3930" s="9">
        <f t="shared" si="188"/>
        <v>42047.394942129627</v>
      </c>
      <c r="S3930" s="9">
        <f t="shared" si="189"/>
        <v>42082.353275462956</v>
      </c>
      <c r="T3930">
        <f t="shared" si="190"/>
        <v>2015</v>
      </c>
    </row>
    <row r="3931" spans="1:20" ht="43.5" x14ac:dyDescent="0.35">
      <c r="A3931">
        <v>515</v>
      </c>
      <c r="B3931" s="3" t="s">
        <v>516</v>
      </c>
      <c r="C3931" s="3" t="s">
        <v>4625</v>
      </c>
      <c r="D3931" s="6">
        <v>97000</v>
      </c>
      <c r="E3931" s="8">
        <v>24651</v>
      </c>
      <c r="F3931" t="s">
        <v>8220</v>
      </c>
      <c r="G3931" t="s">
        <v>8223</v>
      </c>
      <c r="H3931" t="s">
        <v>8245</v>
      </c>
      <c r="I3931" s="11">
        <v>1451389601</v>
      </c>
      <c r="J3931">
        <v>1447933601</v>
      </c>
      <c r="K3931" t="b">
        <v>0</v>
      </c>
      <c r="L3931">
        <v>34</v>
      </c>
      <c r="M3931" t="b">
        <v>0</v>
      </c>
      <c r="N3931">
        <f>ROUND(E3931/D3931*100,0)</f>
        <v>25</v>
      </c>
      <c r="O3931">
        <f>IFERROR(ROUND(E3931/L3931,2),0)</f>
        <v>725.03</v>
      </c>
      <c r="P3931" s="12" t="s">
        <v>8290</v>
      </c>
      <c r="Q3931" t="s">
        <v>8304</v>
      </c>
      <c r="R3931" s="9">
        <f t="shared" si="188"/>
        <v>42327.490752314814</v>
      </c>
      <c r="S3931" s="9">
        <f t="shared" si="189"/>
        <v>42367.490752314814</v>
      </c>
      <c r="T3931">
        <f t="shared" si="190"/>
        <v>2015</v>
      </c>
    </row>
    <row r="3932" spans="1:20" ht="43.5" x14ac:dyDescent="0.35">
      <c r="A3932">
        <v>1901</v>
      </c>
      <c r="B3932" s="3" t="s">
        <v>1902</v>
      </c>
      <c r="C3932" s="3" t="s">
        <v>6011</v>
      </c>
      <c r="D3932" s="6">
        <v>99000</v>
      </c>
      <c r="E3932" s="8">
        <v>2670</v>
      </c>
      <c r="F3932" t="s">
        <v>8220</v>
      </c>
      <c r="G3932" t="s">
        <v>8224</v>
      </c>
      <c r="H3932" t="s">
        <v>8246</v>
      </c>
      <c r="I3932" s="11">
        <v>1432299600</v>
      </c>
      <c r="J3932">
        <v>1429707729</v>
      </c>
      <c r="K3932" t="b">
        <v>0</v>
      </c>
      <c r="L3932">
        <v>25</v>
      </c>
      <c r="M3932" t="b">
        <v>0</v>
      </c>
      <c r="N3932">
        <f>ROUND(E3932/D3932*100,0)</f>
        <v>3</v>
      </c>
      <c r="O3932">
        <f>IFERROR(ROUND(E3932/L3932,2),0)</f>
        <v>106.8</v>
      </c>
      <c r="P3932" s="12" t="s">
        <v>8277</v>
      </c>
      <c r="Q3932" t="s">
        <v>8287</v>
      </c>
      <c r="R3932" s="9">
        <f t="shared" si="188"/>
        <v>42116.54315972222</v>
      </c>
      <c r="S3932" s="9">
        <f t="shared" si="189"/>
        <v>42146.541666666672</v>
      </c>
      <c r="T3932">
        <f t="shared" si="190"/>
        <v>2015</v>
      </c>
    </row>
    <row r="3933" spans="1:20" ht="43.5" x14ac:dyDescent="0.35">
      <c r="A3933">
        <v>693</v>
      </c>
      <c r="B3933" s="3" t="s">
        <v>694</v>
      </c>
      <c r="C3933" s="3" t="s">
        <v>4803</v>
      </c>
      <c r="D3933" s="6">
        <v>100000</v>
      </c>
      <c r="E3933" s="8">
        <v>35338</v>
      </c>
      <c r="F3933" t="s">
        <v>8220</v>
      </c>
      <c r="G3933" t="s">
        <v>8223</v>
      </c>
      <c r="H3933" t="s">
        <v>8245</v>
      </c>
      <c r="I3933" s="11">
        <v>1430421827</v>
      </c>
      <c r="J3933">
        <v>1427829827</v>
      </c>
      <c r="K3933" t="b">
        <v>0</v>
      </c>
      <c r="L3933">
        <v>296</v>
      </c>
      <c r="M3933" t="b">
        <v>0</v>
      </c>
      <c r="N3933">
        <f>ROUND(E3933/D3933*100,0)</f>
        <v>35</v>
      </c>
      <c r="O3933">
        <f>IFERROR(ROUND(E3933/L3933,2),0)</f>
        <v>119.39</v>
      </c>
      <c r="P3933" s="12" t="s">
        <v>8277</v>
      </c>
      <c r="Q3933" t="s">
        <v>8279</v>
      </c>
      <c r="R3933" s="9">
        <f t="shared" si="188"/>
        <v>42094.808182870373</v>
      </c>
      <c r="S3933" s="9">
        <f t="shared" si="189"/>
        <v>42124.808182870373</v>
      </c>
      <c r="T3933">
        <f t="shared" si="190"/>
        <v>2015</v>
      </c>
    </row>
    <row r="3934" spans="1:20" ht="58" x14ac:dyDescent="0.35">
      <c r="A3934">
        <v>711</v>
      </c>
      <c r="B3934" s="3" t="s">
        <v>712</v>
      </c>
      <c r="C3934" s="3" t="s">
        <v>4821</v>
      </c>
      <c r="D3934" s="6">
        <v>100000</v>
      </c>
      <c r="E3934" s="8">
        <v>33791</v>
      </c>
      <c r="F3934" t="s">
        <v>8220</v>
      </c>
      <c r="G3934" t="s">
        <v>8232</v>
      </c>
      <c r="H3934" t="s">
        <v>8248</v>
      </c>
      <c r="I3934" s="11">
        <v>1481716868</v>
      </c>
      <c r="J3934">
        <v>1478257268</v>
      </c>
      <c r="K3934" t="b">
        <v>0</v>
      </c>
      <c r="L3934">
        <v>338</v>
      </c>
      <c r="M3934" t="b">
        <v>0</v>
      </c>
      <c r="N3934">
        <f>ROUND(E3934/D3934*100,0)</f>
        <v>34</v>
      </c>
      <c r="O3934">
        <f>IFERROR(ROUND(E3934/L3934,2),0)</f>
        <v>99.97</v>
      </c>
      <c r="P3934" s="12" t="s">
        <v>8277</v>
      </c>
      <c r="Q3934" t="s">
        <v>8279</v>
      </c>
      <c r="R3934" s="9">
        <f t="shared" si="188"/>
        <v>42678.459120370375</v>
      </c>
      <c r="S3934" s="9">
        <f t="shared" si="189"/>
        <v>42718.500787037032</v>
      </c>
      <c r="T3934">
        <f t="shared" si="190"/>
        <v>2016</v>
      </c>
    </row>
    <row r="3935" spans="1:20" ht="43.5" x14ac:dyDescent="0.35">
      <c r="A3935">
        <v>698</v>
      </c>
      <c r="B3935" s="3" t="s">
        <v>699</v>
      </c>
      <c r="C3935" s="3" t="s">
        <v>4808</v>
      </c>
      <c r="D3935" s="6">
        <v>100000</v>
      </c>
      <c r="E3935" s="8">
        <v>15390</v>
      </c>
      <c r="F3935" t="s">
        <v>8220</v>
      </c>
      <c r="G3935" t="s">
        <v>8223</v>
      </c>
      <c r="H3935" t="s">
        <v>8245</v>
      </c>
      <c r="I3935" s="11">
        <v>1411005600</v>
      </c>
      <c r="J3935">
        <v>1408141245</v>
      </c>
      <c r="K3935" t="b">
        <v>0</v>
      </c>
      <c r="L3935">
        <v>29</v>
      </c>
      <c r="M3935" t="b">
        <v>0</v>
      </c>
      <c r="N3935">
        <f>ROUND(E3935/D3935*100,0)</f>
        <v>15</v>
      </c>
      <c r="O3935">
        <f>IFERROR(ROUND(E3935/L3935,2),0)</f>
        <v>530.69000000000005</v>
      </c>
      <c r="P3935" s="12" t="s">
        <v>8277</v>
      </c>
      <c r="Q3935" t="s">
        <v>8279</v>
      </c>
      <c r="R3935" s="9">
        <f t="shared" si="188"/>
        <v>41866.931076388886</v>
      </c>
      <c r="S3935" s="9">
        <f t="shared" si="189"/>
        <v>41900.083333333336</v>
      </c>
      <c r="T3935">
        <f t="shared" si="190"/>
        <v>2014</v>
      </c>
    </row>
    <row r="3936" spans="1:20" x14ac:dyDescent="0.35">
      <c r="A3936">
        <v>217</v>
      </c>
      <c r="B3936" s="3" t="s">
        <v>219</v>
      </c>
      <c r="C3936" s="3" t="s">
        <v>4327</v>
      </c>
      <c r="D3936" s="6">
        <v>100000</v>
      </c>
      <c r="E3936" s="8">
        <v>11943</v>
      </c>
      <c r="F3936" t="s">
        <v>8220</v>
      </c>
      <c r="G3936" t="s">
        <v>8234</v>
      </c>
      <c r="H3936" t="s">
        <v>8254</v>
      </c>
      <c r="I3936" s="11">
        <v>1419780149</v>
      </c>
      <c r="J3936">
        <v>1417101749</v>
      </c>
      <c r="K3936" t="b">
        <v>0</v>
      </c>
      <c r="L3936">
        <v>38</v>
      </c>
      <c r="M3936" t="b">
        <v>0</v>
      </c>
      <c r="N3936">
        <f>ROUND(E3936/D3936*100,0)</f>
        <v>12</v>
      </c>
      <c r="O3936">
        <f>IFERROR(ROUND(E3936/L3936,2),0)</f>
        <v>314.29000000000002</v>
      </c>
      <c r="P3936" s="12" t="s">
        <v>8290</v>
      </c>
      <c r="Q3936" t="s">
        <v>8292</v>
      </c>
      <c r="R3936" s="9">
        <f t="shared" si="188"/>
        <v>41970.64061342593</v>
      </c>
      <c r="S3936" s="9">
        <f t="shared" si="189"/>
        <v>42001.64061342593</v>
      </c>
      <c r="T3936">
        <f t="shared" si="190"/>
        <v>2014</v>
      </c>
    </row>
    <row r="3937" spans="1:20" ht="43.5" x14ac:dyDescent="0.35">
      <c r="A3937">
        <v>687</v>
      </c>
      <c r="B3937" s="3" t="s">
        <v>688</v>
      </c>
      <c r="C3937" s="3" t="s">
        <v>4797</v>
      </c>
      <c r="D3937" s="6">
        <v>100000</v>
      </c>
      <c r="E3937" s="8">
        <v>3550</v>
      </c>
      <c r="F3937" t="s">
        <v>8220</v>
      </c>
      <c r="G3937" t="s">
        <v>8237</v>
      </c>
      <c r="H3937" t="s">
        <v>8255</v>
      </c>
      <c r="I3937" s="11">
        <v>1486317653</v>
      </c>
      <c r="J3937">
        <v>1481133653</v>
      </c>
      <c r="K3937" t="b">
        <v>0</v>
      </c>
      <c r="L3937">
        <v>6</v>
      </c>
      <c r="M3937" t="b">
        <v>0</v>
      </c>
      <c r="N3937">
        <f>ROUND(E3937/D3937*100,0)</f>
        <v>4</v>
      </c>
      <c r="O3937">
        <f>IFERROR(ROUND(E3937/L3937,2),0)</f>
        <v>591.66999999999996</v>
      </c>
      <c r="P3937" s="12" t="s">
        <v>8277</v>
      </c>
      <c r="Q3937" t="s">
        <v>8279</v>
      </c>
      <c r="R3937" s="9">
        <f t="shared" si="188"/>
        <v>42711.750613425931</v>
      </c>
      <c r="S3937" s="9">
        <f t="shared" si="189"/>
        <v>42771.750613425931</v>
      </c>
      <c r="T3937">
        <f t="shared" si="190"/>
        <v>2016</v>
      </c>
    </row>
    <row r="3938" spans="1:20" ht="43.5" x14ac:dyDescent="0.35">
      <c r="A3938">
        <v>975</v>
      </c>
      <c r="B3938" s="3" t="s">
        <v>976</v>
      </c>
      <c r="C3938" s="3" t="s">
        <v>5085</v>
      </c>
      <c r="D3938" s="6">
        <v>100000</v>
      </c>
      <c r="E3938" s="8">
        <v>2607</v>
      </c>
      <c r="F3938" t="s">
        <v>8220</v>
      </c>
      <c r="G3938" t="s">
        <v>8223</v>
      </c>
      <c r="H3938" t="s">
        <v>8245</v>
      </c>
      <c r="I3938" s="11">
        <v>1467132185</v>
      </c>
      <c r="J3938">
        <v>1461948185</v>
      </c>
      <c r="K3938" t="b">
        <v>0</v>
      </c>
      <c r="L3938">
        <v>24</v>
      </c>
      <c r="M3938" t="b">
        <v>0</v>
      </c>
      <c r="N3938">
        <f>ROUND(E3938/D3938*100,0)</f>
        <v>3</v>
      </c>
      <c r="O3938">
        <f>IFERROR(ROUND(E3938/L3938,2),0)</f>
        <v>108.63</v>
      </c>
      <c r="P3938" s="12" t="s">
        <v>8277</v>
      </c>
      <c r="Q3938" t="s">
        <v>8279</v>
      </c>
      <c r="R3938" s="9">
        <f t="shared" si="188"/>
        <v>42489.696585648147</v>
      </c>
      <c r="S3938" s="9">
        <f t="shared" si="189"/>
        <v>42549.696585648147</v>
      </c>
      <c r="T3938">
        <f t="shared" si="190"/>
        <v>2016</v>
      </c>
    </row>
    <row r="3939" spans="1:20" ht="43.5" x14ac:dyDescent="0.35">
      <c r="A3939">
        <v>945</v>
      </c>
      <c r="B3939" s="3" t="s">
        <v>946</v>
      </c>
      <c r="C3939" s="3" t="s">
        <v>5055</v>
      </c>
      <c r="D3939" s="6">
        <v>100000</v>
      </c>
      <c r="E3939" s="8">
        <v>2484</v>
      </c>
      <c r="F3939" t="s">
        <v>8220</v>
      </c>
      <c r="G3939" t="s">
        <v>8229</v>
      </c>
      <c r="H3939" t="s">
        <v>8248</v>
      </c>
      <c r="I3939" s="11">
        <v>1487462340</v>
      </c>
      <c r="J3939">
        <v>1482958626</v>
      </c>
      <c r="K3939" t="b">
        <v>0</v>
      </c>
      <c r="L3939">
        <v>16</v>
      </c>
      <c r="M3939" t="b">
        <v>0</v>
      </c>
      <c r="N3939">
        <f>ROUND(E3939/D3939*100,0)</f>
        <v>2</v>
      </c>
      <c r="O3939">
        <f>IFERROR(ROUND(E3939/L3939,2),0)</f>
        <v>155.25</v>
      </c>
      <c r="P3939" s="12" t="s">
        <v>8277</v>
      </c>
      <c r="Q3939" t="s">
        <v>8279</v>
      </c>
      <c r="R3939" s="9">
        <f t="shared" si="188"/>
        <v>42732.872986111113</v>
      </c>
      <c r="S3939" s="9">
        <f t="shared" si="189"/>
        <v>42784.999305555553</v>
      </c>
      <c r="T3939">
        <f t="shared" si="190"/>
        <v>2016</v>
      </c>
    </row>
    <row r="3940" spans="1:20" ht="43.5" x14ac:dyDescent="0.3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 s="11">
        <v>1391427692</v>
      </c>
      <c r="J3940">
        <v>1388835692</v>
      </c>
      <c r="K3940" t="b">
        <v>0</v>
      </c>
      <c r="L3940">
        <v>99</v>
      </c>
      <c r="M3940" t="b">
        <v>0</v>
      </c>
      <c r="N3940">
        <f>ROUND(E3940/D3940*100,0)</f>
        <v>2</v>
      </c>
      <c r="O3940">
        <f>IFERROR(ROUND(E3940/L3940,2),0)</f>
        <v>21.34</v>
      </c>
      <c r="P3940" s="12" t="s">
        <v>8285</v>
      </c>
      <c r="Q3940" t="s">
        <v>8300</v>
      </c>
      <c r="R3940" s="9">
        <f t="shared" si="188"/>
        <v>41643.487175925926</v>
      </c>
      <c r="S3940" s="9">
        <f t="shared" si="189"/>
        <v>41673.487175925926</v>
      </c>
      <c r="T3940">
        <f t="shared" si="190"/>
        <v>2014</v>
      </c>
    </row>
    <row r="3941" spans="1:20" ht="58" x14ac:dyDescent="0.35">
      <c r="A3941">
        <v>676</v>
      </c>
      <c r="B3941" s="3" t="s">
        <v>677</v>
      </c>
      <c r="C3941" s="3" t="s">
        <v>4786</v>
      </c>
      <c r="D3941" s="6">
        <v>100000</v>
      </c>
      <c r="E3941" s="8">
        <v>1471</v>
      </c>
      <c r="F3941" t="s">
        <v>8220</v>
      </c>
      <c r="G3941" t="s">
        <v>8228</v>
      </c>
      <c r="H3941" t="s">
        <v>8250</v>
      </c>
      <c r="I3941" s="11">
        <v>1423333581</v>
      </c>
      <c r="J3941">
        <v>1420741581</v>
      </c>
      <c r="K3941" t="b">
        <v>0</v>
      </c>
      <c r="L3941">
        <v>24</v>
      </c>
      <c r="M3941" t="b">
        <v>0</v>
      </c>
      <c r="N3941">
        <f>ROUND(E3941/D3941*100,0)</f>
        <v>1</v>
      </c>
      <c r="O3941">
        <f>IFERROR(ROUND(E3941/L3941,2),0)</f>
        <v>61.29</v>
      </c>
      <c r="P3941" s="12" t="s">
        <v>8277</v>
      </c>
      <c r="Q3941" t="s">
        <v>8279</v>
      </c>
      <c r="R3941" s="9">
        <f t="shared" si="188"/>
        <v>42012.768298611118</v>
      </c>
      <c r="S3941" s="9">
        <f t="shared" si="189"/>
        <v>42042.768298611118</v>
      </c>
      <c r="T3941">
        <f t="shared" si="190"/>
        <v>2015</v>
      </c>
    </row>
    <row r="3942" spans="1:20" ht="43.5" x14ac:dyDescent="0.35">
      <c r="A3942">
        <v>3092</v>
      </c>
      <c r="B3942" s="3" t="s">
        <v>3092</v>
      </c>
      <c r="C3942" s="3" t="s">
        <v>7202</v>
      </c>
      <c r="D3942" s="6">
        <v>100000</v>
      </c>
      <c r="E3942" s="8">
        <v>1183.19</v>
      </c>
      <c r="F3942" t="s">
        <v>8220</v>
      </c>
      <c r="G3942" t="s">
        <v>8223</v>
      </c>
      <c r="H3942" t="s">
        <v>8245</v>
      </c>
      <c r="I3942" s="11">
        <v>1444946400</v>
      </c>
      <c r="J3942">
        <v>1441723912</v>
      </c>
      <c r="K3942" t="b">
        <v>0</v>
      </c>
      <c r="L3942">
        <v>21</v>
      </c>
      <c r="M3942" t="b">
        <v>0</v>
      </c>
      <c r="N3942">
        <f>ROUND(E3942/D3942*100,0)</f>
        <v>1</v>
      </c>
      <c r="O3942">
        <f>IFERROR(ROUND(E3942/L3942,2),0)</f>
        <v>56.34</v>
      </c>
      <c r="P3942" s="12" t="s">
        <v>8266</v>
      </c>
      <c r="Q3942" t="s">
        <v>8267</v>
      </c>
      <c r="R3942" s="9">
        <f t="shared" si="188"/>
        <v>42255.619351851856</v>
      </c>
      <c r="S3942" s="9">
        <f t="shared" si="189"/>
        <v>42292.916666666672</v>
      </c>
      <c r="T3942">
        <f t="shared" si="190"/>
        <v>2015</v>
      </c>
    </row>
    <row r="3943" spans="1:20" ht="29" x14ac:dyDescent="0.3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 s="11">
        <v>1484999278</v>
      </c>
      <c r="J3943">
        <v>1482407278</v>
      </c>
      <c r="K3943" t="b">
        <v>0</v>
      </c>
      <c r="L3943">
        <v>5</v>
      </c>
      <c r="M3943" t="b">
        <v>0</v>
      </c>
      <c r="N3943">
        <f>ROUND(E3943/D3943*100,0)</f>
        <v>1</v>
      </c>
      <c r="O3943">
        <f>IFERROR(ROUND(E3943/L3943,2),0)</f>
        <v>195.4</v>
      </c>
      <c r="P3943" s="12" t="s">
        <v>8277</v>
      </c>
      <c r="Q3943" t="s">
        <v>8279</v>
      </c>
      <c r="R3943" s="9">
        <f t="shared" si="188"/>
        <v>42726.491643518515</v>
      </c>
      <c r="S3943" s="9">
        <f t="shared" si="189"/>
        <v>42756.491643518515</v>
      </c>
      <c r="T3943">
        <f t="shared" si="190"/>
        <v>2016</v>
      </c>
    </row>
    <row r="3944" spans="1:20" ht="43.5" x14ac:dyDescent="0.35">
      <c r="A3944">
        <v>992</v>
      </c>
      <c r="B3944" s="3" t="s">
        <v>993</v>
      </c>
      <c r="C3944" s="3" t="s">
        <v>5102</v>
      </c>
      <c r="D3944" s="6">
        <v>100000</v>
      </c>
      <c r="E3944" s="8">
        <v>467</v>
      </c>
      <c r="F3944" t="s">
        <v>8220</v>
      </c>
      <c r="G3944" t="s">
        <v>8223</v>
      </c>
      <c r="H3944" t="s">
        <v>8245</v>
      </c>
      <c r="I3944" s="11">
        <v>1462655519</v>
      </c>
      <c r="J3944">
        <v>1457475119</v>
      </c>
      <c r="K3944" t="b">
        <v>0</v>
      </c>
      <c r="L3944">
        <v>4</v>
      </c>
      <c r="M3944" t="b">
        <v>0</v>
      </c>
      <c r="N3944">
        <f>ROUND(E3944/D3944*100,0)</f>
        <v>0</v>
      </c>
      <c r="O3944">
        <f>IFERROR(ROUND(E3944/L3944,2),0)</f>
        <v>116.75</v>
      </c>
      <c r="P3944" s="12" t="s">
        <v>8277</v>
      </c>
      <c r="Q3944" t="s">
        <v>8279</v>
      </c>
      <c r="R3944" s="9">
        <f t="shared" si="188"/>
        <v>42437.924988425926</v>
      </c>
      <c r="S3944" s="9">
        <f t="shared" si="189"/>
        <v>42497.883321759262</v>
      </c>
      <c r="T3944">
        <f t="shared" si="190"/>
        <v>2016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1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>ROUND(E3945/D3945*100,0)</f>
        <v>0</v>
      </c>
      <c r="O3945">
        <f>IFERROR(ROUND(E3945/L3945,2),0)</f>
        <v>0</v>
      </c>
      <c r="P3945" s="12" t="s">
        <v>8277</v>
      </c>
      <c r="Q3945" t="s">
        <v>8307</v>
      </c>
      <c r="R3945" s="9">
        <f t="shared" si="188"/>
        <v>42167.813703703709</v>
      </c>
      <c r="S3945" s="9">
        <f t="shared" si="189"/>
        <v>42197.813703703709</v>
      </c>
      <c r="T3945">
        <f t="shared" si="190"/>
        <v>2015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1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>ROUND(E3946/D3946*100,0)</f>
        <v>0</v>
      </c>
      <c r="O3946">
        <f>IFERROR(ROUND(E3946/L3946,2),0)</f>
        <v>0</v>
      </c>
      <c r="P3946" s="12" t="s">
        <v>8277</v>
      </c>
      <c r="Q3946" t="s">
        <v>8307</v>
      </c>
      <c r="R3946" s="9">
        <f t="shared" si="188"/>
        <v>41897.702199074076</v>
      </c>
      <c r="S3946" s="9">
        <f t="shared" si="189"/>
        <v>41918.208333333336</v>
      </c>
      <c r="T3946">
        <f t="shared" si="190"/>
        <v>2014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1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>ROUND(E3947/D3947*100,0)</f>
        <v>0</v>
      </c>
      <c r="O3947">
        <f>IFERROR(ROUND(E3947/L3947,2),0)</f>
        <v>0</v>
      </c>
      <c r="P3947" s="12" t="s">
        <v>8277</v>
      </c>
      <c r="Q3947" t="s">
        <v>8307</v>
      </c>
      <c r="R3947" s="9">
        <f t="shared" si="188"/>
        <v>42060.001805555556</v>
      </c>
      <c r="S3947" s="9">
        <f t="shared" si="189"/>
        <v>42094.985416666663</v>
      </c>
      <c r="T3947">
        <f t="shared" si="190"/>
        <v>2015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1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>ROUND(E3948/D3948*100,0)</f>
        <v>0</v>
      </c>
      <c r="O3948">
        <f>IFERROR(ROUND(E3948/L3948,2),0)</f>
        <v>0</v>
      </c>
      <c r="P3948" s="12" t="s">
        <v>8277</v>
      </c>
      <c r="Q3948" t="s">
        <v>8307</v>
      </c>
      <c r="R3948" s="9">
        <f t="shared" si="188"/>
        <v>42198.775787037041</v>
      </c>
      <c r="S3948" s="9">
        <f t="shared" si="189"/>
        <v>42227.775787037041</v>
      </c>
      <c r="T3948">
        <f t="shared" si="190"/>
        <v>2015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1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>ROUND(E3949/D3949*100,0)</f>
        <v>0</v>
      </c>
      <c r="O3949">
        <f>IFERROR(ROUND(E3949/L3949,2),0)</f>
        <v>0</v>
      </c>
      <c r="P3949" s="12" t="s">
        <v>8277</v>
      </c>
      <c r="Q3949" t="s">
        <v>8307</v>
      </c>
      <c r="R3949" s="9">
        <f t="shared" si="188"/>
        <v>42708.842245370368</v>
      </c>
      <c r="S3949" s="9">
        <f t="shared" si="189"/>
        <v>42738.842245370368</v>
      </c>
      <c r="T3949">
        <f t="shared" si="190"/>
        <v>2016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1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>ROUND(E3950/D3950*100,0)</f>
        <v>0</v>
      </c>
      <c r="O3950">
        <f>IFERROR(ROUND(E3950/L3950,2),0)</f>
        <v>0</v>
      </c>
      <c r="P3950" s="12" t="s">
        <v>8277</v>
      </c>
      <c r="Q3950" t="s">
        <v>8307</v>
      </c>
      <c r="R3950" s="9">
        <f t="shared" si="188"/>
        <v>42101.633703703701</v>
      </c>
      <c r="S3950" s="9">
        <f t="shared" si="189"/>
        <v>42161.633703703701</v>
      </c>
      <c r="T3950">
        <f t="shared" si="190"/>
        <v>2015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>ROUND(E3951/D3951*100,0)</f>
        <v>0</v>
      </c>
      <c r="O3951">
        <f>IFERROR(ROUND(E3951/L3951,2),0)</f>
        <v>0</v>
      </c>
      <c r="P3951" s="12" t="s">
        <v>8277</v>
      </c>
      <c r="Q3951" t="s">
        <v>8307</v>
      </c>
      <c r="R3951" s="9">
        <f t="shared" si="188"/>
        <v>42103.676180555558</v>
      </c>
      <c r="S3951" s="9">
        <f t="shared" si="189"/>
        <v>42115.676180555558</v>
      </c>
      <c r="T3951">
        <f t="shared" si="190"/>
        <v>2015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1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>ROUND(E3952/D3952*100,0)</f>
        <v>0</v>
      </c>
      <c r="O3952">
        <f>IFERROR(ROUND(E3952/L3952,2),0)</f>
        <v>0</v>
      </c>
      <c r="P3952" s="12" t="s">
        <v>8277</v>
      </c>
      <c r="Q3952" t="s">
        <v>8307</v>
      </c>
      <c r="R3952" s="9">
        <f t="shared" si="188"/>
        <v>42130.78361111111</v>
      </c>
      <c r="S3952" s="9">
        <f t="shared" si="189"/>
        <v>42160.78361111111</v>
      </c>
      <c r="T3952">
        <f t="shared" si="190"/>
        <v>2015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1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>ROUND(E3953/D3953*100,0)</f>
        <v>0</v>
      </c>
      <c r="O3953">
        <f>IFERROR(ROUND(E3953/L3953,2),0)</f>
        <v>0</v>
      </c>
      <c r="P3953" s="12" t="s">
        <v>8277</v>
      </c>
      <c r="Q3953" t="s">
        <v>8307</v>
      </c>
      <c r="R3953" s="9">
        <f t="shared" si="188"/>
        <v>42264.620115740734</v>
      </c>
      <c r="S3953" s="9">
        <f t="shared" si="189"/>
        <v>42294.620115740734</v>
      </c>
      <c r="T3953">
        <f t="shared" si="190"/>
        <v>2015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1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>ROUND(E3954/D3954*100,0)</f>
        <v>0</v>
      </c>
      <c r="O3954">
        <f>IFERROR(ROUND(E3954/L3954,2),0)</f>
        <v>0</v>
      </c>
      <c r="P3954" s="12" t="s">
        <v>8277</v>
      </c>
      <c r="Q3954" t="s">
        <v>8307</v>
      </c>
      <c r="R3954" s="9">
        <f t="shared" si="188"/>
        <v>41978.930972222224</v>
      </c>
      <c r="S3954" s="9">
        <f t="shared" si="189"/>
        <v>42035.027083333334</v>
      </c>
      <c r="T3954">
        <f t="shared" si="190"/>
        <v>2014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1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>ROUND(E3955/D3955*100,0)</f>
        <v>0</v>
      </c>
      <c r="O3955">
        <f>IFERROR(ROUND(E3955/L3955,2),0)</f>
        <v>0</v>
      </c>
      <c r="P3955" s="12" t="s">
        <v>8277</v>
      </c>
      <c r="Q3955" t="s">
        <v>8307</v>
      </c>
      <c r="R3955" s="9">
        <f t="shared" si="188"/>
        <v>42466.858888888892</v>
      </c>
      <c r="S3955" s="9">
        <f t="shared" si="189"/>
        <v>42490.916666666672</v>
      </c>
      <c r="T3955">
        <f t="shared" si="190"/>
        <v>2016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1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>ROUND(E3956/D3956*100,0)</f>
        <v>0</v>
      </c>
      <c r="O3956">
        <f>IFERROR(ROUND(E3956/L3956,2),0)</f>
        <v>0</v>
      </c>
      <c r="P3956" s="12" t="s">
        <v>8277</v>
      </c>
      <c r="Q3956" t="s">
        <v>8307</v>
      </c>
      <c r="R3956" s="9">
        <f t="shared" si="188"/>
        <v>42322.011574074073</v>
      </c>
      <c r="S3956" s="9">
        <f t="shared" si="189"/>
        <v>42367.011574074073</v>
      </c>
      <c r="T3956">
        <f t="shared" si="190"/>
        <v>2015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1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>ROUND(E3957/D3957*100,0)</f>
        <v>0</v>
      </c>
      <c r="O3957">
        <f>IFERROR(ROUND(E3957/L3957,2),0)</f>
        <v>0</v>
      </c>
      <c r="P3957" s="12" t="s">
        <v>8277</v>
      </c>
      <c r="Q3957" t="s">
        <v>8307</v>
      </c>
      <c r="R3957" s="9">
        <f t="shared" si="188"/>
        <v>42248.934675925921</v>
      </c>
      <c r="S3957" s="9">
        <f t="shared" si="189"/>
        <v>42303.934675925921</v>
      </c>
      <c r="T3957">
        <f t="shared" si="190"/>
        <v>2015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1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>ROUND(E3958/D3958*100,0)</f>
        <v>0</v>
      </c>
      <c r="O3958">
        <f>IFERROR(ROUND(E3958/L3958,2),0)</f>
        <v>0</v>
      </c>
      <c r="P3958" s="12" t="s">
        <v>8277</v>
      </c>
      <c r="Q3958" t="s">
        <v>8307</v>
      </c>
      <c r="R3958" s="9">
        <f t="shared" si="188"/>
        <v>42346.736400462964</v>
      </c>
      <c r="S3958" s="9">
        <f t="shared" si="189"/>
        <v>42386.958333333328</v>
      </c>
      <c r="T3958">
        <f t="shared" si="190"/>
        <v>2015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1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>ROUND(E3959/D3959*100,0)</f>
        <v>0</v>
      </c>
      <c r="O3959">
        <f>IFERROR(ROUND(E3959/L3959,2),0)</f>
        <v>0</v>
      </c>
      <c r="P3959" s="12" t="s">
        <v>8277</v>
      </c>
      <c r="Q3959" t="s">
        <v>8307</v>
      </c>
      <c r="R3959" s="9">
        <f t="shared" si="188"/>
        <v>42380.812627314815</v>
      </c>
      <c r="S3959" s="9">
        <f t="shared" si="189"/>
        <v>42410.812627314815</v>
      </c>
      <c r="T3959">
        <f t="shared" si="190"/>
        <v>2016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1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>ROUND(E3960/D3960*100,0)</f>
        <v>0</v>
      </c>
      <c r="O3960">
        <f>IFERROR(ROUND(E3960/L3960,2),0)</f>
        <v>0</v>
      </c>
      <c r="P3960" s="12" t="s">
        <v>8277</v>
      </c>
      <c r="Q3960" t="s">
        <v>8307</v>
      </c>
      <c r="R3960" s="9">
        <f t="shared" si="188"/>
        <v>42150.777731481481</v>
      </c>
      <c r="S3960" s="9">
        <f t="shared" si="189"/>
        <v>42180.777731481481</v>
      </c>
      <c r="T3960">
        <f t="shared" si="190"/>
        <v>2015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>ROUND(E3961/D3961*100,0)</f>
        <v>0</v>
      </c>
      <c r="O3961">
        <f>IFERROR(ROUND(E3961/L3961,2),0)</f>
        <v>0</v>
      </c>
      <c r="P3961" s="12" t="s">
        <v>8277</v>
      </c>
      <c r="Q3961" t="s">
        <v>8307</v>
      </c>
      <c r="R3961" s="9">
        <f t="shared" si="188"/>
        <v>42592.836076388892</v>
      </c>
      <c r="S3961" s="9">
        <f t="shared" si="189"/>
        <v>42622.836076388892</v>
      </c>
      <c r="T3961">
        <f t="shared" si="190"/>
        <v>2016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1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>ROUND(E3962/D3962*100,0)</f>
        <v>0</v>
      </c>
      <c r="O3962">
        <f>IFERROR(ROUND(E3962/L3962,2),0)</f>
        <v>0</v>
      </c>
      <c r="P3962" s="12" t="s">
        <v>8277</v>
      </c>
      <c r="Q3962" t="s">
        <v>8307</v>
      </c>
      <c r="R3962" s="9">
        <f t="shared" si="188"/>
        <v>42669.870173611111</v>
      </c>
      <c r="S3962" s="9">
        <f t="shared" si="189"/>
        <v>42699.911840277782</v>
      </c>
      <c r="T3962">
        <f t="shared" si="190"/>
        <v>2016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1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>ROUND(E3963/D3963*100,0)</f>
        <v>0</v>
      </c>
      <c r="O3963">
        <f>IFERROR(ROUND(E3963/L3963,2),0)</f>
        <v>0</v>
      </c>
      <c r="P3963" s="12" t="s">
        <v>8277</v>
      </c>
      <c r="Q3963" t="s">
        <v>8307</v>
      </c>
      <c r="R3963" s="9">
        <f t="shared" si="188"/>
        <v>42213.013078703705</v>
      </c>
      <c r="S3963" s="9">
        <f t="shared" si="189"/>
        <v>42242.013078703705</v>
      </c>
      <c r="T3963">
        <f t="shared" si="190"/>
        <v>2015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1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>ROUND(E3964/D3964*100,0)</f>
        <v>0</v>
      </c>
      <c r="O3964">
        <f>IFERROR(ROUND(E3964/L3964,2),0)</f>
        <v>0</v>
      </c>
      <c r="P3964" s="12" t="s">
        <v>8277</v>
      </c>
      <c r="Q3964" t="s">
        <v>8307</v>
      </c>
      <c r="R3964" s="9">
        <f t="shared" si="188"/>
        <v>42237.016388888893</v>
      </c>
      <c r="S3964" s="9">
        <f t="shared" si="189"/>
        <v>42282.016388888893</v>
      </c>
      <c r="T3964">
        <f t="shared" si="190"/>
        <v>2015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1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>ROUND(E3965/D3965*100,0)</f>
        <v>0</v>
      </c>
      <c r="O3965">
        <f>IFERROR(ROUND(E3965/L3965,2),0)</f>
        <v>0</v>
      </c>
      <c r="P3965" s="12" t="s">
        <v>8277</v>
      </c>
      <c r="Q3965" t="s">
        <v>8307</v>
      </c>
      <c r="R3965" s="9">
        <f t="shared" si="188"/>
        <v>41954.838240740741</v>
      </c>
      <c r="S3965" s="9">
        <f t="shared" si="189"/>
        <v>42014.838240740741</v>
      </c>
      <c r="T3965">
        <f t="shared" si="190"/>
        <v>2014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1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>ROUND(E3966/D3966*100,0)</f>
        <v>0</v>
      </c>
      <c r="O3966">
        <f>IFERROR(ROUND(E3966/L3966,2),0)</f>
        <v>0</v>
      </c>
      <c r="P3966" s="12" t="s">
        <v>8277</v>
      </c>
      <c r="Q3966" t="s">
        <v>8307</v>
      </c>
      <c r="R3966" s="9">
        <f t="shared" si="188"/>
        <v>41968.262314814812</v>
      </c>
      <c r="S3966" s="9">
        <f t="shared" si="189"/>
        <v>42008.262314814812</v>
      </c>
      <c r="T3966">
        <f t="shared" si="190"/>
        <v>2014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1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>ROUND(E3967/D3967*100,0)</f>
        <v>0</v>
      </c>
      <c r="O3967">
        <f>IFERROR(ROUND(E3967/L3967,2),0)</f>
        <v>0</v>
      </c>
      <c r="P3967" s="12" t="s">
        <v>8277</v>
      </c>
      <c r="Q3967" t="s">
        <v>8307</v>
      </c>
      <c r="R3967" s="9">
        <f t="shared" si="188"/>
        <v>42276.120636574073</v>
      </c>
      <c r="S3967" s="9">
        <f t="shared" si="189"/>
        <v>42306.120636574073</v>
      </c>
      <c r="T3967">
        <f t="shared" si="190"/>
        <v>2015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1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>ROUND(E3968/D3968*100,0)</f>
        <v>0</v>
      </c>
      <c r="O3968">
        <f>IFERROR(ROUND(E3968/L3968,2),0)</f>
        <v>0</v>
      </c>
      <c r="P3968" s="12" t="s">
        <v>8277</v>
      </c>
      <c r="Q3968" t="s">
        <v>8307</v>
      </c>
      <c r="R3968" s="9">
        <f t="shared" si="188"/>
        <v>42717.121377314819</v>
      </c>
      <c r="S3968" s="9">
        <f t="shared" si="189"/>
        <v>42745.372916666667</v>
      </c>
      <c r="T3968">
        <f t="shared" si="190"/>
        <v>2016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1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>ROUND(E3969/D3969*100,0)</f>
        <v>0</v>
      </c>
      <c r="O3969">
        <f>IFERROR(ROUND(E3969/L3969,2),0)</f>
        <v>0</v>
      </c>
      <c r="P3969" s="12" t="s">
        <v>8277</v>
      </c>
      <c r="Q3969" t="s">
        <v>8307</v>
      </c>
      <c r="R3969" s="9">
        <f t="shared" si="188"/>
        <v>41976.88490740741</v>
      </c>
      <c r="S3969" s="9">
        <f t="shared" si="189"/>
        <v>42006.88490740741</v>
      </c>
      <c r="T3969">
        <f t="shared" si="190"/>
        <v>2014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1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>ROUND(E3970/D3970*100,0)</f>
        <v>0</v>
      </c>
      <c r="O3970">
        <f>IFERROR(ROUND(E3970/L3970,2),0)</f>
        <v>0</v>
      </c>
      <c r="P3970" s="12" t="s">
        <v>8277</v>
      </c>
      <c r="Q3970" t="s">
        <v>8307</v>
      </c>
      <c r="R3970" s="9">
        <f t="shared" si="188"/>
        <v>42157.916481481487</v>
      </c>
      <c r="S3970" s="9">
        <f t="shared" si="189"/>
        <v>42187.916481481487</v>
      </c>
      <c r="T3970">
        <f t="shared" si="190"/>
        <v>2015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>ROUND(E3971/D3971*100,0)</f>
        <v>0</v>
      </c>
      <c r="O3971">
        <f>IFERROR(ROUND(E3971/L3971,2),0)</f>
        <v>0</v>
      </c>
      <c r="P3971" s="12" t="s">
        <v>8277</v>
      </c>
      <c r="Q3971" t="s">
        <v>8307</v>
      </c>
      <c r="R3971" s="9">
        <f t="shared" ref="R3971:R4034" si="191">(((J3971/60)/60)/24)+DATE(1970,1,1)</f>
        <v>41956.853078703702</v>
      </c>
      <c r="S3971" s="9">
        <f t="shared" ref="S3971:S4034" si="192">(((I3971/60)/60)/24)+DATE(1970,1,1)</f>
        <v>41991.853078703702</v>
      </c>
      <c r="T3971">
        <f t="shared" si="190"/>
        <v>2014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1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>ROUND(E3972/D3972*100,0)</f>
        <v>0</v>
      </c>
      <c r="O3972">
        <f>IFERROR(ROUND(E3972/L3972,2),0)</f>
        <v>0</v>
      </c>
      <c r="P3972" s="12" t="s">
        <v>8277</v>
      </c>
      <c r="Q3972" t="s">
        <v>8307</v>
      </c>
      <c r="R3972" s="9">
        <f t="shared" si="191"/>
        <v>42444.268101851849</v>
      </c>
      <c r="S3972" s="9">
        <f t="shared" si="192"/>
        <v>42474.268101851849</v>
      </c>
      <c r="T3972">
        <f t="shared" si="190"/>
        <v>2016</v>
      </c>
    </row>
    <row r="3973" spans="1:20" ht="43.5" x14ac:dyDescent="0.35">
      <c r="A3973">
        <v>595</v>
      </c>
      <c r="B3973" s="3" t="s">
        <v>596</v>
      </c>
      <c r="C3973" s="3" t="s">
        <v>4705</v>
      </c>
      <c r="D3973" s="6">
        <v>100000</v>
      </c>
      <c r="E3973" s="8">
        <v>426</v>
      </c>
      <c r="F3973" t="s">
        <v>8220</v>
      </c>
      <c r="G3973" t="s">
        <v>8223</v>
      </c>
      <c r="H3973" t="s">
        <v>8245</v>
      </c>
      <c r="I3973" s="11">
        <v>1430703638</v>
      </c>
      <c r="J3973">
        <v>1426815638</v>
      </c>
      <c r="K3973" t="b">
        <v>0</v>
      </c>
      <c r="L3973">
        <v>8</v>
      </c>
      <c r="M3973" t="b">
        <v>0</v>
      </c>
      <c r="N3973">
        <f>ROUND(E3973/D3973*100,0)</f>
        <v>0</v>
      </c>
      <c r="O3973">
        <f>IFERROR(ROUND(E3973/L3973,2),0)</f>
        <v>53.25</v>
      </c>
      <c r="P3973" s="12" t="s">
        <v>8277</v>
      </c>
      <c r="Q3973" t="s">
        <v>8307</v>
      </c>
      <c r="R3973" s="9">
        <f t="shared" si="191"/>
        <v>42083.069884259254</v>
      </c>
      <c r="S3973" s="9">
        <f t="shared" si="192"/>
        <v>42128.069884259254</v>
      </c>
      <c r="T3973">
        <f t="shared" si="190"/>
        <v>2015</v>
      </c>
    </row>
    <row r="3974" spans="1:20" x14ac:dyDescent="0.35">
      <c r="A3974">
        <v>717</v>
      </c>
      <c r="B3974" s="3" t="s">
        <v>718</v>
      </c>
      <c r="C3974" s="3" t="s">
        <v>4827</v>
      </c>
      <c r="D3974" s="6">
        <v>100000</v>
      </c>
      <c r="E3974" s="8">
        <v>305</v>
      </c>
      <c r="F3974" t="s">
        <v>8220</v>
      </c>
      <c r="G3974" t="s">
        <v>8223</v>
      </c>
      <c r="H3974" t="s">
        <v>8245</v>
      </c>
      <c r="I3974" s="11">
        <v>1409949002</v>
      </c>
      <c r="J3974">
        <v>1407357002</v>
      </c>
      <c r="K3974" t="b">
        <v>0</v>
      </c>
      <c r="L3974">
        <v>4</v>
      </c>
      <c r="M3974" t="b">
        <v>0</v>
      </c>
      <c r="N3974">
        <f>ROUND(E3974/D3974*100,0)</f>
        <v>0</v>
      </c>
      <c r="O3974">
        <f>IFERROR(ROUND(E3974/L3974,2),0)</f>
        <v>76.25</v>
      </c>
      <c r="P3974" s="12" t="s">
        <v>8277</v>
      </c>
      <c r="Q3974" t="s">
        <v>8279</v>
      </c>
      <c r="R3974" s="9">
        <f t="shared" si="191"/>
        <v>41857.854189814818</v>
      </c>
      <c r="S3974" s="9">
        <f t="shared" si="192"/>
        <v>41887.854189814818</v>
      </c>
      <c r="T3974">
        <f t="shared" si="190"/>
        <v>2014</v>
      </c>
    </row>
    <row r="3975" spans="1:20" ht="43.5" x14ac:dyDescent="0.35">
      <c r="A3975">
        <v>1595</v>
      </c>
      <c r="B3975" s="3" t="s">
        <v>1596</v>
      </c>
      <c r="C3975" s="3" t="s">
        <v>5705</v>
      </c>
      <c r="D3975" s="6">
        <v>100000</v>
      </c>
      <c r="E3975" s="8">
        <v>280</v>
      </c>
      <c r="F3975" t="s">
        <v>8220</v>
      </c>
      <c r="G3975" t="s">
        <v>8223</v>
      </c>
      <c r="H3975" t="s">
        <v>8245</v>
      </c>
      <c r="I3975" s="11">
        <v>1403122380</v>
      </c>
      <c r="J3975">
        <v>1400634728</v>
      </c>
      <c r="K3975" t="b">
        <v>0</v>
      </c>
      <c r="L3975">
        <v>7</v>
      </c>
      <c r="M3975" t="b">
        <v>0</v>
      </c>
      <c r="N3975">
        <f>ROUND(E3975/D3975*100,0)</f>
        <v>0</v>
      </c>
      <c r="O3975">
        <f>IFERROR(ROUND(E3975/L3975,2),0)</f>
        <v>40</v>
      </c>
      <c r="P3975" s="12" t="s">
        <v>8282</v>
      </c>
      <c r="Q3975" t="s">
        <v>8316</v>
      </c>
      <c r="R3975" s="9">
        <f t="shared" si="191"/>
        <v>41780.050092592595</v>
      </c>
      <c r="S3975" s="9">
        <f t="shared" si="192"/>
        <v>41808.842361111114</v>
      </c>
      <c r="T3975">
        <f t="shared" si="190"/>
        <v>2014</v>
      </c>
    </row>
    <row r="3976" spans="1:20" ht="43.5" x14ac:dyDescent="0.35">
      <c r="A3976">
        <v>971</v>
      </c>
      <c r="B3976" s="3" t="s">
        <v>972</v>
      </c>
      <c r="C3976" s="3" t="s">
        <v>5081</v>
      </c>
      <c r="D3976" s="6">
        <v>100000</v>
      </c>
      <c r="E3976" s="8">
        <v>226</v>
      </c>
      <c r="F3976" t="s">
        <v>8220</v>
      </c>
      <c r="G3976" t="s">
        <v>8223</v>
      </c>
      <c r="H3976" t="s">
        <v>8245</v>
      </c>
      <c r="I3976" s="11">
        <v>1433178060</v>
      </c>
      <c r="J3976">
        <v>1429290060</v>
      </c>
      <c r="K3976" t="b">
        <v>0</v>
      </c>
      <c r="L3976">
        <v>5</v>
      </c>
      <c r="M3976" t="b">
        <v>0</v>
      </c>
      <c r="N3976">
        <f>ROUND(E3976/D3976*100,0)</f>
        <v>0</v>
      </c>
      <c r="O3976">
        <f>IFERROR(ROUND(E3976/L3976,2),0)</f>
        <v>45.2</v>
      </c>
      <c r="P3976" s="12" t="s">
        <v>8277</v>
      </c>
      <c r="Q3976" t="s">
        <v>8279</v>
      </c>
      <c r="R3976" s="9">
        <f t="shared" si="191"/>
        <v>42111.709027777775</v>
      </c>
      <c r="S3976" s="9">
        <f t="shared" si="192"/>
        <v>42156.709027777775</v>
      </c>
      <c r="T3976">
        <f t="shared" si="190"/>
        <v>2015</v>
      </c>
    </row>
    <row r="3977" spans="1:20" ht="58" x14ac:dyDescent="0.35">
      <c r="A3977">
        <v>673</v>
      </c>
      <c r="B3977" s="3" t="s">
        <v>674</v>
      </c>
      <c r="C3977" s="3" t="s">
        <v>4783</v>
      </c>
      <c r="D3977" s="6">
        <v>100000</v>
      </c>
      <c r="E3977" s="8">
        <v>205</v>
      </c>
      <c r="F3977" t="s">
        <v>8220</v>
      </c>
      <c r="G3977" t="s">
        <v>8223</v>
      </c>
      <c r="H3977" t="s">
        <v>8245</v>
      </c>
      <c r="I3977" s="11">
        <v>1409602217</v>
      </c>
      <c r="J3977">
        <v>1405714217</v>
      </c>
      <c r="K3977" t="b">
        <v>0</v>
      </c>
      <c r="L3977">
        <v>3</v>
      </c>
      <c r="M3977" t="b">
        <v>0</v>
      </c>
      <c r="N3977">
        <f>ROUND(E3977/D3977*100,0)</f>
        <v>0</v>
      </c>
      <c r="O3977">
        <f>IFERROR(ROUND(E3977/L3977,2),0)</f>
        <v>68.33</v>
      </c>
      <c r="P3977" s="12" t="s">
        <v>8277</v>
      </c>
      <c r="Q3977" t="s">
        <v>8279</v>
      </c>
      <c r="R3977" s="9">
        <f t="shared" si="191"/>
        <v>41838.840474537035</v>
      </c>
      <c r="S3977" s="9">
        <f t="shared" si="192"/>
        <v>41883.840474537035</v>
      </c>
      <c r="T3977">
        <f t="shared" si="190"/>
        <v>2014</v>
      </c>
    </row>
    <row r="3978" spans="1:20" ht="43.5" x14ac:dyDescent="0.35">
      <c r="A3978">
        <v>591</v>
      </c>
      <c r="B3978" s="3" t="s">
        <v>592</v>
      </c>
      <c r="C3978" s="3" t="s">
        <v>4701</v>
      </c>
      <c r="D3978" s="6">
        <v>100000</v>
      </c>
      <c r="E3978" s="8">
        <v>61</v>
      </c>
      <c r="F3978" t="s">
        <v>8220</v>
      </c>
      <c r="G3978" t="s">
        <v>8223</v>
      </c>
      <c r="H3978" t="s">
        <v>8245</v>
      </c>
      <c r="I3978" s="11">
        <v>1437570130</v>
      </c>
      <c r="J3978">
        <v>1434978130</v>
      </c>
      <c r="K3978" t="b">
        <v>0</v>
      </c>
      <c r="L3978">
        <v>2</v>
      </c>
      <c r="M3978" t="b">
        <v>0</v>
      </c>
      <c r="N3978">
        <f>ROUND(E3978/D3978*100,0)</f>
        <v>0</v>
      </c>
      <c r="O3978">
        <f>IFERROR(ROUND(E3978/L3978,2),0)</f>
        <v>30.5</v>
      </c>
      <c r="P3978" s="12" t="s">
        <v>8277</v>
      </c>
      <c r="Q3978" t="s">
        <v>8307</v>
      </c>
      <c r="R3978" s="9">
        <f t="shared" si="191"/>
        <v>42177.543171296296</v>
      </c>
      <c r="S3978" s="9">
        <f t="shared" si="192"/>
        <v>42207.543171296296</v>
      </c>
      <c r="T3978">
        <f t="shared" si="190"/>
        <v>2015</v>
      </c>
    </row>
    <row r="3979" spans="1:20" ht="43.5" x14ac:dyDescent="0.35">
      <c r="A3979">
        <v>1097</v>
      </c>
      <c r="B3979" s="3" t="s">
        <v>1098</v>
      </c>
      <c r="C3979" s="3" t="s">
        <v>5207</v>
      </c>
      <c r="D3979" s="6">
        <v>100000</v>
      </c>
      <c r="E3979" s="8">
        <v>47</v>
      </c>
      <c r="F3979" t="s">
        <v>8220</v>
      </c>
      <c r="G3979" t="s">
        <v>8223</v>
      </c>
      <c r="H3979" t="s">
        <v>8245</v>
      </c>
      <c r="I3979" s="11">
        <v>1393786877</v>
      </c>
      <c r="J3979">
        <v>1390330877</v>
      </c>
      <c r="K3979" t="b">
        <v>0</v>
      </c>
      <c r="L3979">
        <v>7</v>
      </c>
      <c r="M3979" t="b">
        <v>0</v>
      </c>
      <c r="N3979">
        <f>ROUND(E3979/D3979*100,0)</f>
        <v>0</v>
      </c>
      <c r="O3979">
        <f>IFERROR(ROUND(E3979/L3979,2),0)</f>
        <v>6.71</v>
      </c>
      <c r="P3979" s="12" t="s">
        <v>8285</v>
      </c>
      <c r="Q3979" t="s">
        <v>8300</v>
      </c>
      <c r="R3979" s="9">
        <f t="shared" si="191"/>
        <v>41660.792557870373</v>
      </c>
      <c r="S3979" s="9">
        <f t="shared" si="192"/>
        <v>41700.792557870373</v>
      </c>
      <c r="T3979">
        <f t="shared" si="190"/>
        <v>2014</v>
      </c>
    </row>
    <row r="3980" spans="1:20" ht="29" x14ac:dyDescent="0.35">
      <c r="A3980">
        <v>1101</v>
      </c>
      <c r="B3980" s="3" t="s">
        <v>1102</v>
      </c>
      <c r="C3980" s="3" t="s">
        <v>5211</v>
      </c>
      <c r="D3980" s="6">
        <v>100000</v>
      </c>
      <c r="E3980" s="8">
        <v>41</v>
      </c>
      <c r="F3980" t="s">
        <v>8220</v>
      </c>
      <c r="G3980" t="s">
        <v>8223</v>
      </c>
      <c r="H3980" t="s">
        <v>8245</v>
      </c>
      <c r="I3980" s="11">
        <v>1468519920</v>
      </c>
      <c r="J3980">
        <v>1466188338</v>
      </c>
      <c r="K3980" t="b">
        <v>0</v>
      </c>
      <c r="L3980">
        <v>6</v>
      </c>
      <c r="M3980" t="b">
        <v>0</v>
      </c>
      <c r="N3980">
        <f>ROUND(E3980/D3980*100,0)</f>
        <v>0</v>
      </c>
      <c r="O3980">
        <f>IFERROR(ROUND(E3980/L3980,2),0)</f>
        <v>6.83</v>
      </c>
      <c r="P3980" s="12" t="s">
        <v>8285</v>
      </c>
      <c r="Q3980" t="s">
        <v>8300</v>
      </c>
      <c r="R3980" s="9">
        <f t="shared" si="191"/>
        <v>42538.77243055556</v>
      </c>
      <c r="S3980" s="9">
        <f t="shared" si="192"/>
        <v>42565.758333333331</v>
      </c>
      <c r="T3980">
        <f t="shared" si="190"/>
        <v>2016</v>
      </c>
    </row>
    <row r="3981" spans="1:20" ht="43.5" x14ac:dyDescent="0.35">
      <c r="A3981">
        <v>3853</v>
      </c>
      <c r="B3981" s="3" t="s">
        <v>3850</v>
      </c>
      <c r="C3981" s="3" t="s">
        <v>7962</v>
      </c>
      <c r="D3981" s="6">
        <v>100000</v>
      </c>
      <c r="E3981" s="8">
        <v>26</v>
      </c>
      <c r="F3981" t="s">
        <v>8220</v>
      </c>
      <c r="G3981" t="s">
        <v>8223</v>
      </c>
      <c r="H3981" t="s">
        <v>8245</v>
      </c>
      <c r="I3981" s="11">
        <v>1409602178</v>
      </c>
      <c r="J3981">
        <v>1406578178</v>
      </c>
      <c r="K3981" t="b">
        <v>0</v>
      </c>
      <c r="L3981">
        <v>2</v>
      </c>
      <c r="M3981" t="b">
        <v>0</v>
      </c>
      <c r="N3981">
        <f>ROUND(E3981/D3981*100,0)</f>
        <v>0</v>
      </c>
      <c r="O3981">
        <f>IFERROR(ROUND(E3981/L3981,2),0)</f>
        <v>13</v>
      </c>
      <c r="P3981" s="12" t="s">
        <v>8266</v>
      </c>
      <c r="Q3981" t="s">
        <v>8268</v>
      </c>
      <c r="R3981" s="9">
        <f t="shared" si="191"/>
        <v>41848.84002314815</v>
      </c>
      <c r="S3981" s="9">
        <f t="shared" si="192"/>
        <v>41883.84002314815</v>
      </c>
      <c r="T3981">
        <f t="shared" si="190"/>
        <v>2014</v>
      </c>
    </row>
    <row r="3982" spans="1:20" ht="43.5" x14ac:dyDescent="0.35">
      <c r="A3982">
        <v>3094</v>
      </c>
      <c r="B3982" s="3" t="s">
        <v>3094</v>
      </c>
      <c r="C3982" s="3" t="s">
        <v>7204</v>
      </c>
      <c r="D3982" s="6">
        <v>100000</v>
      </c>
      <c r="E3982" s="8">
        <v>25</v>
      </c>
      <c r="F3982" t="s">
        <v>8220</v>
      </c>
      <c r="G3982" t="s">
        <v>8223</v>
      </c>
      <c r="H3982" t="s">
        <v>8245</v>
      </c>
      <c r="I3982" s="11">
        <v>1442775956</v>
      </c>
      <c r="J3982">
        <v>1437591956</v>
      </c>
      <c r="K3982" t="b">
        <v>0</v>
      </c>
      <c r="L3982">
        <v>1</v>
      </c>
      <c r="M3982" t="b">
        <v>0</v>
      </c>
      <c r="N3982">
        <f>ROUND(E3982/D3982*100,0)</f>
        <v>0</v>
      </c>
      <c r="O3982">
        <f>IFERROR(ROUND(E3982/L3982,2),0)</f>
        <v>25</v>
      </c>
      <c r="P3982" s="12" t="s">
        <v>8266</v>
      </c>
      <c r="Q3982" t="s">
        <v>8267</v>
      </c>
      <c r="R3982" s="9">
        <f t="shared" si="191"/>
        <v>42207.795787037037</v>
      </c>
      <c r="S3982" s="9">
        <f t="shared" si="192"/>
        <v>42267.795787037037</v>
      </c>
      <c r="T3982">
        <f t="shared" si="190"/>
        <v>2015</v>
      </c>
    </row>
    <row r="3983" spans="1:20" ht="43.5" x14ac:dyDescent="0.35">
      <c r="A3983">
        <v>560</v>
      </c>
      <c r="B3983" s="3" t="s">
        <v>561</v>
      </c>
      <c r="C3983" s="3" t="s">
        <v>4670</v>
      </c>
      <c r="D3983" s="6">
        <v>100000</v>
      </c>
      <c r="E3983" s="8">
        <v>12</v>
      </c>
      <c r="F3983" t="s">
        <v>8220</v>
      </c>
      <c r="G3983" t="s">
        <v>8228</v>
      </c>
      <c r="H3983" t="s">
        <v>8250</v>
      </c>
      <c r="I3983" s="11">
        <v>1418841045</v>
      </c>
      <c r="J3983">
        <v>1416249045</v>
      </c>
      <c r="K3983" t="b">
        <v>0</v>
      </c>
      <c r="L3983">
        <v>3</v>
      </c>
      <c r="M3983" t="b">
        <v>0</v>
      </c>
      <c r="N3983">
        <f>ROUND(E3983/D3983*100,0)</f>
        <v>0</v>
      </c>
      <c r="O3983">
        <f>IFERROR(ROUND(E3983/L3983,2),0)</f>
        <v>4</v>
      </c>
      <c r="P3983" s="12" t="s">
        <v>8277</v>
      </c>
      <c r="Q3983" t="s">
        <v>8307</v>
      </c>
      <c r="R3983" s="9">
        <f t="shared" si="191"/>
        <v>41960.771354166667</v>
      </c>
      <c r="S3983" s="9">
        <f t="shared" si="192"/>
        <v>41990.771354166667</v>
      </c>
      <c r="T3983">
        <f t="shared" si="190"/>
        <v>2014</v>
      </c>
    </row>
    <row r="3984" spans="1:20" ht="29" x14ac:dyDescent="0.35">
      <c r="A3984">
        <v>2431</v>
      </c>
      <c r="B3984" s="3" t="s">
        <v>2432</v>
      </c>
      <c r="C3984" s="3" t="s">
        <v>6541</v>
      </c>
      <c r="D3984" s="6">
        <v>100000</v>
      </c>
      <c r="E3984" s="8">
        <v>2</v>
      </c>
      <c r="F3984" t="s">
        <v>8220</v>
      </c>
      <c r="G3984" t="s">
        <v>8223</v>
      </c>
      <c r="H3984" t="s">
        <v>8245</v>
      </c>
      <c r="I3984" s="11">
        <v>1467080613</v>
      </c>
      <c r="J3984">
        <v>1461896613</v>
      </c>
      <c r="K3984" t="b">
        <v>0</v>
      </c>
      <c r="L3984">
        <v>2</v>
      </c>
      <c r="M3984" t="b">
        <v>0</v>
      </c>
      <c r="N3984">
        <f>ROUND(E3984/D3984*100,0)</f>
        <v>0</v>
      </c>
      <c r="O3984">
        <f>IFERROR(ROUND(E3984/L3984,2),0)</f>
        <v>1</v>
      </c>
      <c r="P3984" s="12" t="s">
        <v>8288</v>
      </c>
      <c r="Q3984" t="s">
        <v>8310</v>
      </c>
      <c r="R3984" s="9">
        <f t="shared" si="191"/>
        <v>42489.099687499998</v>
      </c>
      <c r="S3984" s="9">
        <f t="shared" si="192"/>
        <v>42549.099687499998</v>
      </c>
      <c r="T3984">
        <f t="shared" si="190"/>
        <v>2016</v>
      </c>
    </row>
    <row r="3985" spans="1:20" ht="58" x14ac:dyDescent="0.35">
      <c r="A3985">
        <v>1450</v>
      </c>
      <c r="B3985" s="3" t="s">
        <v>1451</v>
      </c>
      <c r="C3985" s="3" t="s">
        <v>5560</v>
      </c>
      <c r="D3985" s="6">
        <v>100000</v>
      </c>
      <c r="E3985" s="8">
        <v>1</v>
      </c>
      <c r="F3985" t="s">
        <v>8220</v>
      </c>
      <c r="G3985" t="s">
        <v>8223</v>
      </c>
      <c r="H3985" t="s">
        <v>8245</v>
      </c>
      <c r="I3985" s="11">
        <v>1455941197</v>
      </c>
      <c r="J3985">
        <v>1453349197</v>
      </c>
      <c r="K3985" t="b">
        <v>0</v>
      </c>
      <c r="L3985">
        <v>1</v>
      </c>
      <c r="M3985" t="b">
        <v>0</v>
      </c>
      <c r="N3985">
        <f>ROUND(E3985/D3985*100,0)</f>
        <v>0</v>
      </c>
      <c r="O3985">
        <f>IFERROR(ROUND(E3985/L3985,2),0)</f>
        <v>1</v>
      </c>
      <c r="P3985" s="12" t="s">
        <v>8280</v>
      </c>
      <c r="Q3985" t="s">
        <v>8313</v>
      </c>
      <c r="R3985" s="9">
        <f t="shared" si="191"/>
        <v>42390.171261574069</v>
      </c>
      <c r="S3985" s="9">
        <f t="shared" si="192"/>
        <v>42420.171261574069</v>
      </c>
      <c r="T3985">
        <f t="shared" si="190"/>
        <v>2016</v>
      </c>
    </row>
    <row r="3986" spans="1:20" ht="58" x14ac:dyDescent="0.35">
      <c r="A3986">
        <v>462</v>
      </c>
      <c r="B3986" s="3" t="s">
        <v>463</v>
      </c>
      <c r="C3986" s="3" t="s">
        <v>4572</v>
      </c>
      <c r="D3986" s="6">
        <v>100000</v>
      </c>
      <c r="E3986" s="8">
        <v>0</v>
      </c>
      <c r="F3986" t="s">
        <v>8220</v>
      </c>
      <c r="G3986" t="s">
        <v>8223</v>
      </c>
      <c r="H3986" t="s">
        <v>8245</v>
      </c>
      <c r="I3986" s="11">
        <v>1312945341</v>
      </c>
      <c r="J3986">
        <v>1307761341</v>
      </c>
      <c r="K3986" t="b">
        <v>0</v>
      </c>
      <c r="L3986">
        <v>0</v>
      </c>
      <c r="M3986" t="b">
        <v>0</v>
      </c>
      <c r="N3986">
        <f>ROUND(E3986/D3986*100,0)</f>
        <v>0</v>
      </c>
      <c r="O3986">
        <f>IFERROR(ROUND(E3986/L3986,2),0)</f>
        <v>0</v>
      </c>
      <c r="P3986" s="12" t="s">
        <v>8290</v>
      </c>
      <c r="Q3986" t="s">
        <v>8304</v>
      </c>
      <c r="R3986" s="9">
        <f t="shared" si="191"/>
        <v>40705.126631944448</v>
      </c>
      <c r="S3986" s="9">
        <f t="shared" si="192"/>
        <v>40765.126631944448</v>
      </c>
      <c r="T3986">
        <f t="shared" si="190"/>
        <v>2011</v>
      </c>
    </row>
    <row r="3987" spans="1:20" ht="58" x14ac:dyDescent="0.35">
      <c r="A3987">
        <v>582</v>
      </c>
      <c r="B3987" s="3" t="s">
        <v>583</v>
      </c>
      <c r="C3987" s="3" t="s">
        <v>4692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 s="11">
        <v>1426442400</v>
      </c>
      <c r="J3987">
        <v>1424454319</v>
      </c>
      <c r="K3987" t="b">
        <v>0</v>
      </c>
      <c r="L3987">
        <v>0</v>
      </c>
      <c r="M3987" t="b">
        <v>0</v>
      </c>
      <c r="N3987">
        <f>ROUND(E3987/D3987*100,0)</f>
        <v>0</v>
      </c>
      <c r="O3987">
        <f>IFERROR(ROUND(E3987/L3987,2),0)</f>
        <v>0</v>
      </c>
      <c r="P3987" s="12" t="s">
        <v>8277</v>
      </c>
      <c r="Q3987" t="s">
        <v>8307</v>
      </c>
      <c r="R3987" s="9">
        <f t="shared" si="191"/>
        <v>42055.739803240736</v>
      </c>
      <c r="S3987" s="9">
        <f t="shared" si="192"/>
        <v>42078.75</v>
      </c>
      <c r="T3987">
        <f t="shared" si="190"/>
        <v>2015</v>
      </c>
    </row>
    <row r="3988" spans="1:20" ht="43.5" x14ac:dyDescent="0.35">
      <c r="A3988">
        <v>706</v>
      </c>
      <c r="B3988" s="3" t="s">
        <v>707</v>
      </c>
      <c r="C3988" s="3" t="s">
        <v>4816</v>
      </c>
      <c r="D3988" s="6">
        <v>100000</v>
      </c>
      <c r="E3988" s="8">
        <v>0</v>
      </c>
      <c r="F3988" t="s">
        <v>8220</v>
      </c>
      <c r="G3988" t="s">
        <v>8226</v>
      </c>
      <c r="H3988" t="s">
        <v>8248</v>
      </c>
      <c r="I3988" s="11">
        <v>1481740740</v>
      </c>
      <c r="J3988">
        <v>1478130783</v>
      </c>
      <c r="K3988" t="b">
        <v>0</v>
      </c>
      <c r="L3988">
        <v>0</v>
      </c>
      <c r="M3988" t="b">
        <v>0</v>
      </c>
      <c r="N3988">
        <f>ROUND(E3988/D3988*100,0)</f>
        <v>0</v>
      </c>
      <c r="O3988">
        <f>IFERROR(ROUND(E3988/L3988,2),0)</f>
        <v>0</v>
      </c>
      <c r="P3988" s="12" t="s">
        <v>8277</v>
      </c>
      <c r="Q3988" t="s">
        <v>8279</v>
      </c>
      <c r="R3988" s="9">
        <f t="shared" si="191"/>
        <v>42676.995173611111</v>
      </c>
      <c r="S3988" s="9">
        <f t="shared" si="192"/>
        <v>42718.777083333334</v>
      </c>
      <c r="T3988">
        <f t="shared" ref="T3988:T4051" si="193">YEAR(R3988)</f>
        <v>2016</v>
      </c>
    </row>
    <row r="3989" spans="1:20" ht="43.5" x14ac:dyDescent="0.35">
      <c r="A3989">
        <v>911</v>
      </c>
      <c r="B3989" s="3" t="s">
        <v>912</v>
      </c>
      <c r="C3989" s="3" t="s">
        <v>5021</v>
      </c>
      <c r="D3989" s="6">
        <v>100000</v>
      </c>
      <c r="E3989" s="8">
        <v>0</v>
      </c>
      <c r="F3989" t="s">
        <v>8220</v>
      </c>
      <c r="G3989" t="s">
        <v>8223</v>
      </c>
      <c r="H3989" t="s">
        <v>8245</v>
      </c>
      <c r="I3989" s="11">
        <v>1390522045</v>
      </c>
      <c r="J3989">
        <v>1388707645</v>
      </c>
      <c r="K3989" t="b">
        <v>0</v>
      </c>
      <c r="L3989">
        <v>0</v>
      </c>
      <c r="M3989" t="b">
        <v>0</v>
      </c>
      <c r="N3989">
        <f>ROUND(E3989/D3989*100,0)</f>
        <v>0</v>
      </c>
      <c r="O3989">
        <f>IFERROR(ROUND(E3989/L3989,2),0)</f>
        <v>0</v>
      </c>
      <c r="P3989" s="12" t="s">
        <v>8293</v>
      </c>
      <c r="Q3989" t="s">
        <v>8315</v>
      </c>
      <c r="R3989" s="9">
        <f t="shared" si="191"/>
        <v>41642.005150462966</v>
      </c>
      <c r="S3989" s="9">
        <f t="shared" si="192"/>
        <v>41663.005150462966</v>
      </c>
      <c r="T3989">
        <f t="shared" si="193"/>
        <v>2014</v>
      </c>
    </row>
    <row r="3990" spans="1:20" ht="43.5" x14ac:dyDescent="0.35">
      <c r="A3990">
        <v>2511</v>
      </c>
      <c r="B3990" s="3" t="s">
        <v>2511</v>
      </c>
      <c r="C3990" s="3" t="s">
        <v>6621</v>
      </c>
      <c r="D3990" s="6">
        <v>100000</v>
      </c>
      <c r="E3990" s="8">
        <v>0</v>
      </c>
      <c r="F3990" t="s">
        <v>8220</v>
      </c>
      <c r="G3990" t="s">
        <v>8224</v>
      </c>
      <c r="H3990" t="s">
        <v>8246</v>
      </c>
      <c r="I3990" s="11">
        <v>1454323413</v>
      </c>
      <c r="J3990">
        <v>1451731413</v>
      </c>
      <c r="K3990" t="b">
        <v>0</v>
      </c>
      <c r="L3990">
        <v>0</v>
      </c>
      <c r="M3990" t="b">
        <v>0</v>
      </c>
      <c r="N3990">
        <f>ROUND(E3990/D3990*100,0)</f>
        <v>0</v>
      </c>
      <c r="O3990">
        <f>IFERROR(ROUND(E3990/L3990,2),0)</f>
        <v>0</v>
      </c>
      <c r="P3990" s="12" t="s">
        <v>8288</v>
      </c>
      <c r="Q3990" t="s">
        <v>8322</v>
      </c>
      <c r="R3990" s="9">
        <f t="shared" si="191"/>
        <v>42371.446909722217</v>
      </c>
      <c r="S3990" s="9">
        <f t="shared" si="192"/>
        <v>42401.446909722217</v>
      </c>
      <c r="T3990">
        <f t="shared" si="193"/>
        <v>2016</v>
      </c>
    </row>
    <row r="3991" spans="1:20" ht="43.5" x14ac:dyDescent="0.35">
      <c r="A3991">
        <v>2520</v>
      </c>
      <c r="B3991" s="3" t="s">
        <v>2520</v>
      </c>
      <c r="C3991" s="3" t="s">
        <v>6630</v>
      </c>
      <c r="D3991" s="6">
        <v>100000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1476559260</v>
      </c>
      <c r="J3991">
        <v>1472567085</v>
      </c>
      <c r="K3991" t="b">
        <v>0</v>
      </c>
      <c r="L3991">
        <v>0</v>
      </c>
      <c r="M3991" t="b">
        <v>0</v>
      </c>
      <c r="N3991">
        <f>ROUND(E3991/D3991*100,0)</f>
        <v>0</v>
      </c>
      <c r="O3991">
        <f>IFERROR(ROUND(E3991/L3991,2),0)</f>
        <v>0</v>
      </c>
      <c r="P3991" s="12" t="s">
        <v>8288</v>
      </c>
      <c r="Q3991" t="s">
        <v>8322</v>
      </c>
      <c r="R3991" s="9">
        <f t="shared" si="191"/>
        <v>42612.600520833337</v>
      </c>
      <c r="S3991" s="9">
        <f t="shared" si="192"/>
        <v>42658.806249999994</v>
      </c>
      <c r="T3991">
        <f t="shared" si="193"/>
        <v>2016</v>
      </c>
    </row>
    <row r="3992" spans="1:20" ht="29" x14ac:dyDescent="0.35">
      <c r="A3992">
        <v>2780</v>
      </c>
      <c r="B3992" s="3" t="s">
        <v>2780</v>
      </c>
      <c r="C3992" s="3" t="s">
        <v>6890</v>
      </c>
      <c r="D3992" s="6">
        <v>100000</v>
      </c>
      <c r="E3992" s="8">
        <v>0</v>
      </c>
      <c r="F3992" t="s">
        <v>8220</v>
      </c>
      <c r="G3992" t="s">
        <v>8236</v>
      </c>
      <c r="H3992" t="s">
        <v>8248</v>
      </c>
      <c r="I3992" s="11">
        <v>1489142688</v>
      </c>
      <c r="J3992">
        <v>1486550688</v>
      </c>
      <c r="K3992" t="b">
        <v>0</v>
      </c>
      <c r="L3992">
        <v>0</v>
      </c>
      <c r="M3992" t="b">
        <v>0</v>
      </c>
      <c r="N3992">
        <f>ROUND(E3992/D3992*100,0)</f>
        <v>0</v>
      </c>
      <c r="O3992">
        <f>IFERROR(ROUND(E3992/L3992,2),0)</f>
        <v>0</v>
      </c>
      <c r="P3992" s="12" t="s">
        <v>8280</v>
      </c>
      <c r="Q3992" t="s">
        <v>8321</v>
      </c>
      <c r="R3992" s="9">
        <f t="shared" si="191"/>
        <v>42774.447777777779</v>
      </c>
      <c r="S3992" s="9">
        <f t="shared" si="192"/>
        <v>42804.447777777779</v>
      </c>
      <c r="T3992">
        <f t="shared" si="193"/>
        <v>2017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1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>ROUND(E3993/D3993*100,0)</f>
        <v>0</v>
      </c>
      <c r="O3993">
        <f>IFERROR(ROUND(E3993/L3993,2),0)</f>
        <v>0</v>
      </c>
      <c r="P3993" s="12" t="s">
        <v>8288</v>
      </c>
      <c r="Q3993" t="s">
        <v>8310</v>
      </c>
      <c r="R3993" s="9">
        <f t="shared" si="191"/>
        <v>42260.528807870374</v>
      </c>
      <c r="S3993" s="9">
        <f t="shared" si="192"/>
        <v>42290.528807870374</v>
      </c>
      <c r="T3993">
        <f t="shared" si="193"/>
        <v>2015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1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>ROUND(E3994/D3994*100,0)</f>
        <v>0</v>
      </c>
      <c r="O3994">
        <f>IFERROR(ROUND(E3994/L3994,2),0)</f>
        <v>0</v>
      </c>
      <c r="P3994" s="12" t="s">
        <v>8288</v>
      </c>
      <c r="Q3994" t="s">
        <v>8310</v>
      </c>
      <c r="R3994" s="9">
        <f t="shared" si="191"/>
        <v>42155.139479166668</v>
      </c>
      <c r="S3994" s="9">
        <f t="shared" si="192"/>
        <v>42215.139479166668</v>
      </c>
      <c r="T3994">
        <f t="shared" si="193"/>
        <v>2015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1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>ROUND(E3995/D3995*100,0)</f>
        <v>0</v>
      </c>
      <c r="O3995">
        <f>IFERROR(ROUND(E3995/L3995,2),0)</f>
        <v>0</v>
      </c>
      <c r="P3995" s="12" t="s">
        <v>8288</v>
      </c>
      <c r="Q3995" t="s">
        <v>8310</v>
      </c>
      <c r="R3995" s="9">
        <f t="shared" si="191"/>
        <v>41822.040497685186</v>
      </c>
      <c r="S3995" s="9">
        <f t="shared" si="192"/>
        <v>41852.040497685186</v>
      </c>
      <c r="T3995">
        <f t="shared" si="193"/>
        <v>2014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1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>ROUND(E3996/D3996*100,0)</f>
        <v>0</v>
      </c>
      <c r="O3996">
        <f>IFERROR(ROUND(E3996/L3996,2),0)</f>
        <v>0</v>
      </c>
      <c r="P3996" s="12" t="s">
        <v>8288</v>
      </c>
      <c r="Q3996" t="s">
        <v>8310</v>
      </c>
      <c r="R3996" s="9">
        <f t="shared" si="191"/>
        <v>41842.980879629627</v>
      </c>
      <c r="S3996" s="9">
        <f t="shared" si="192"/>
        <v>41872.980879629627</v>
      </c>
      <c r="T3996">
        <f t="shared" si="193"/>
        <v>2014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1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>ROUND(E3997/D3997*100,0)</f>
        <v>0</v>
      </c>
      <c r="O3997">
        <f>IFERROR(ROUND(E3997/L3997,2),0)</f>
        <v>0</v>
      </c>
      <c r="P3997" s="12" t="s">
        <v>8288</v>
      </c>
      <c r="Q3997" t="s">
        <v>8310</v>
      </c>
      <c r="R3997" s="9">
        <f t="shared" si="191"/>
        <v>42077.119409722218</v>
      </c>
      <c r="S3997" s="9">
        <f t="shared" si="192"/>
        <v>42107.119409722218</v>
      </c>
      <c r="T3997">
        <f t="shared" si="193"/>
        <v>2015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1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>ROUND(E3998/D3998*100,0)</f>
        <v>0</v>
      </c>
      <c r="O3998">
        <f>IFERROR(ROUND(E3998/L3998,2),0)</f>
        <v>0</v>
      </c>
      <c r="P3998" s="12" t="s">
        <v>8288</v>
      </c>
      <c r="Q3998" t="s">
        <v>8310</v>
      </c>
      <c r="R3998" s="9">
        <f t="shared" si="191"/>
        <v>41829.592002314814</v>
      </c>
      <c r="S3998" s="9">
        <f t="shared" si="192"/>
        <v>41874.592002314814</v>
      </c>
      <c r="T3998">
        <f t="shared" si="193"/>
        <v>2014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1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>ROUND(E3999/D3999*100,0)</f>
        <v>0</v>
      </c>
      <c r="O3999">
        <f>IFERROR(ROUND(E3999/L3999,2),0)</f>
        <v>0</v>
      </c>
      <c r="P3999" s="12" t="s">
        <v>8288</v>
      </c>
      <c r="Q3999" t="s">
        <v>8310</v>
      </c>
      <c r="R3999" s="9">
        <f t="shared" si="191"/>
        <v>42487.825752314813</v>
      </c>
      <c r="S3999" s="9">
        <f t="shared" si="192"/>
        <v>42508.825752314813</v>
      </c>
      <c r="T3999">
        <f t="shared" si="193"/>
        <v>2016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1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>ROUND(E4000/D4000*100,0)</f>
        <v>0</v>
      </c>
      <c r="O4000">
        <f>IFERROR(ROUND(E4000/L4000,2),0)</f>
        <v>0</v>
      </c>
      <c r="P4000" s="12" t="s">
        <v>8288</v>
      </c>
      <c r="Q4000" t="s">
        <v>8310</v>
      </c>
      <c r="R4000" s="9">
        <f t="shared" si="191"/>
        <v>41986.108726851846</v>
      </c>
      <c r="S4000" s="9">
        <f t="shared" si="192"/>
        <v>42016.108726851846</v>
      </c>
      <c r="T4000">
        <f t="shared" si="193"/>
        <v>2014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>ROUND(E4001/D4001*100,0)</f>
        <v>0</v>
      </c>
      <c r="O4001">
        <f>IFERROR(ROUND(E4001/L4001,2),0)</f>
        <v>0</v>
      </c>
      <c r="P4001" s="12" t="s">
        <v>8288</v>
      </c>
      <c r="Q4001" t="s">
        <v>8310</v>
      </c>
      <c r="R4001" s="9">
        <f t="shared" si="191"/>
        <v>42060.00980324074</v>
      </c>
      <c r="S4001" s="9">
        <f t="shared" si="192"/>
        <v>42104.968136574069</v>
      </c>
      <c r="T4001">
        <f t="shared" si="193"/>
        <v>2015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1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>ROUND(E4002/D4002*100,0)</f>
        <v>0</v>
      </c>
      <c r="O4002">
        <f>IFERROR(ROUND(E4002/L4002,2),0)</f>
        <v>0</v>
      </c>
      <c r="P4002" s="12" t="s">
        <v>8288</v>
      </c>
      <c r="Q4002" t="s">
        <v>8310</v>
      </c>
      <c r="R4002" s="9">
        <f t="shared" si="191"/>
        <v>41830.820567129631</v>
      </c>
      <c r="S4002" s="9">
        <f t="shared" si="192"/>
        <v>41855.820567129631</v>
      </c>
      <c r="T4002">
        <f t="shared" si="193"/>
        <v>2014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1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>ROUND(E4003/D4003*100,0)</f>
        <v>0</v>
      </c>
      <c r="O4003">
        <f>IFERROR(ROUND(E4003/L4003,2),0)</f>
        <v>0</v>
      </c>
      <c r="P4003" s="12" t="s">
        <v>8288</v>
      </c>
      <c r="Q4003" t="s">
        <v>8310</v>
      </c>
      <c r="R4003" s="9">
        <f t="shared" si="191"/>
        <v>42238.022905092599</v>
      </c>
      <c r="S4003" s="9">
        <f t="shared" si="192"/>
        <v>42286.708333333328</v>
      </c>
      <c r="T4003">
        <f t="shared" si="193"/>
        <v>2015</v>
      </c>
    </row>
    <row r="4004" spans="1:20" ht="43.5" x14ac:dyDescent="0.35">
      <c r="A4004">
        <v>3628</v>
      </c>
      <c r="B4004" s="3" t="s">
        <v>3626</v>
      </c>
      <c r="C4004" s="3" t="s">
        <v>7738</v>
      </c>
      <c r="D4004" s="6">
        <v>100000</v>
      </c>
      <c r="E4004" s="8">
        <v>0</v>
      </c>
      <c r="F4004" t="s">
        <v>8220</v>
      </c>
      <c r="G4004" t="s">
        <v>8223</v>
      </c>
      <c r="H4004" t="s">
        <v>8245</v>
      </c>
      <c r="I4004" s="11">
        <v>1450040396</v>
      </c>
      <c r="J4004">
        <v>1444852796</v>
      </c>
      <c r="K4004" t="b">
        <v>0</v>
      </c>
      <c r="L4004">
        <v>0</v>
      </c>
      <c r="M4004" t="b">
        <v>0</v>
      </c>
      <c r="N4004">
        <f>ROUND(E4004/D4004*100,0)</f>
        <v>0</v>
      </c>
      <c r="O4004">
        <f>IFERROR(ROUND(E4004/L4004,2),0)</f>
        <v>0</v>
      </c>
      <c r="P4004" s="12" t="s">
        <v>8266</v>
      </c>
      <c r="Q4004" t="s">
        <v>8269</v>
      </c>
      <c r="R4004" s="9">
        <f t="shared" si="191"/>
        <v>42291.833287037036</v>
      </c>
      <c r="S4004" s="9">
        <f t="shared" si="192"/>
        <v>42351.874953703707</v>
      </c>
      <c r="T4004">
        <f t="shared" si="193"/>
        <v>2015</v>
      </c>
    </row>
    <row r="4005" spans="1:20" ht="58" x14ac:dyDescent="0.35">
      <c r="A4005">
        <v>983</v>
      </c>
      <c r="B4005" s="3" t="s">
        <v>984</v>
      </c>
      <c r="C4005" s="3" t="s">
        <v>5093</v>
      </c>
      <c r="D4005" s="6">
        <v>104219</v>
      </c>
      <c r="E4005" s="8">
        <v>30751</v>
      </c>
      <c r="F4005" t="s">
        <v>8220</v>
      </c>
      <c r="G4005" t="s">
        <v>8226</v>
      </c>
      <c r="H4005" t="s">
        <v>8248</v>
      </c>
      <c r="I4005" s="11">
        <v>1471985640</v>
      </c>
      <c r="J4005">
        <v>1469289685</v>
      </c>
      <c r="K4005" t="b">
        <v>0</v>
      </c>
      <c r="L4005">
        <v>179</v>
      </c>
      <c r="M4005" t="b">
        <v>0</v>
      </c>
      <c r="N4005">
        <f>ROUND(E4005/D4005*100,0)</f>
        <v>30</v>
      </c>
      <c r="O4005">
        <f>IFERROR(ROUND(E4005/L4005,2),0)</f>
        <v>171.79</v>
      </c>
      <c r="P4005" s="12" t="s">
        <v>8277</v>
      </c>
      <c r="Q4005" t="s">
        <v>8279</v>
      </c>
      <c r="R4005" s="9">
        <f t="shared" si="191"/>
        <v>42574.667650462965</v>
      </c>
      <c r="S4005" s="9">
        <f t="shared" si="192"/>
        <v>42605.870833333334</v>
      </c>
      <c r="T4005">
        <f t="shared" si="193"/>
        <v>2016</v>
      </c>
    </row>
    <row r="4006" spans="1:20" ht="43.5" x14ac:dyDescent="0.35">
      <c r="A4006">
        <v>3113</v>
      </c>
      <c r="B4006" s="3" t="s">
        <v>3113</v>
      </c>
      <c r="C4006" s="3" t="s">
        <v>7223</v>
      </c>
      <c r="D4006" s="6">
        <v>109225</v>
      </c>
      <c r="E4006" s="8">
        <v>4635</v>
      </c>
      <c r="F4006" t="s">
        <v>8220</v>
      </c>
      <c r="G4006" t="s">
        <v>8223</v>
      </c>
      <c r="H4006" t="s">
        <v>8245</v>
      </c>
      <c r="I4006" s="11">
        <v>1429291982</v>
      </c>
      <c r="J4006">
        <v>1426699982</v>
      </c>
      <c r="K4006" t="b">
        <v>0</v>
      </c>
      <c r="L4006">
        <v>37</v>
      </c>
      <c r="M4006" t="b">
        <v>0</v>
      </c>
      <c r="N4006">
        <f>ROUND(E4006/D4006*100,0)</f>
        <v>4</v>
      </c>
      <c r="O4006">
        <f>IFERROR(ROUND(E4006/L4006,2),0)</f>
        <v>125.27</v>
      </c>
      <c r="P4006" s="12" t="s">
        <v>8266</v>
      </c>
      <c r="Q4006" t="s">
        <v>8267</v>
      </c>
      <c r="R4006" s="9">
        <f t="shared" si="191"/>
        <v>42081.731273148151</v>
      </c>
      <c r="S4006" s="9">
        <f t="shared" si="192"/>
        <v>42111.731273148151</v>
      </c>
      <c r="T4006">
        <f t="shared" si="193"/>
        <v>2015</v>
      </c>
    </row>
    <row r="4007" spans="1:20" ht="58" x14ac:dyDescent="0.35">
      <c r="A4007">
        <v>964</v>
      </c>
      <c r="B4007" s="3" t="s">
        <v>965</v>
      </c>
      <c r="C4007" s="3" t="s">
        <v>5074</v>
      </c>
      <c r="D4007" s="6">
        <v>110000</v>
      </c>
      <c r="E4007" s="8">
        <v>879</v>
      </c>
      <c r="F4007" t="s">
        <v>8220</v>
      </c>
      <c r="G4007" t="s">
        <v>8228</v>
      </c>
      <c r="H4007" t="s">
        <v>8250</v>
      </c>
      <c r="I4007" s="11">
        <v>1441119919</v>
      </c>
      <c r="J4007">
        <v>1437663919</v>
      </c>
      <c r="K4007" t="b">
        <v>0</v>
      </c>
      <c r="L4007">
        <v>29</v>
      </c>
      <c r="M4007" t="b">
        <v>0</v>
      </c>
      <c r="N4007">
        <f>ROUND(E4007/D4007*100,0)</f>
        <v>1</v>
      </c>
      <c r="O4007">
        <f>IFERROR(ROUND(E4007/L4007,2),0)</f>
        <v>30.31</v>
      </c>
      <c r="P4007" s="12" t="s">
        <v>8277</v>
      </c>
      <c r="Q4007" t="s">
        <v>8279</v>
      </c>
      <c r="R4007" s="9">
        <f t="shared" si="191"/>
        <v>42208.628692129627</v>
      </c>
      <c r="S4007" s="9">
        <f t="shared" si="192"/>
        <v>42248.628692129627</v>
      </c>
      <c r="T4007">
        <f t="shared" si="193"/>
        <v>2015</v>
      </c>
    </row>
    <row r="4008" spans="1:20" ht="58" x14ac:dyDescent="0.35">
      <c r="A4008">
        <v>2502</v>
      </c>
      <c r="B4008" s="3" t="s">
        <v>2502</v>
      </c>
      <c r="C4008" s="3" t="s">
        <v>6612</v>
      </c>
      <c r="D4008" s="6">
        <v>110000</v>
      </c>
      <c r="E4008" s="8">
        <v>86</v>
      </c>
      <c r="F4008" t="s">
        <v>8220</v>
      </c>
      <c r="G4008" t="s">
        <v>8223</v>
      </c>
      <c r="H4008" t="s">
        <v>8245</v>
      </c>
      <c r="I4008" s="11">
        <v>1411328918</v>
      </c>
      <c r="J4008">
        <v>1407440918</v>
      </c>
      <c r="K4008" t="b">
        <v>0</v>
      </c>
      <c r="L4008">
        <v>5</v>
      </c>
      <c r="M4008" t="b">
        <v>0</v>
      </c>
      <c r="N4008">
        <f>ROUND(E4008/D4008*100,0)</f>
        <v>0</v>
      </c>
      <c r="O4008">
        <f>IFERROR(ROUND(E4008/L4008,2),0)</f>
        <v>17.2</v>
      </c>
      <c r="P4008" s="12" t="s">
        <v>8288</v>
      </c>
      <c r="Q4008" t="s">
        <v>8322</v>
      </c>
      <c r="R4008" s="9">
        <f t="shared" si="191"/>
        <v>41858.825439814813</v>
      </c>
      <c r="S4008" s="9">
        <f t="shared" si="192"/>
        <v>41903.825439814813</v>
      </c>
      <c r="T4008">
        <f t="shared" si="193"/>
        <v>2014</v>
      </c>
    </row>
    <row r="4009" spans="1:20" ht="43.5" x14ac:dyDescent="0.35">
      <c r="A4009">
        <v>4092</v>
      </c>
      <c r="B4009" s="3" t="s">
        <v>4088</v>
      </c>
      <c r="C4009" s="3" t="s">
        <v>8195</v>
      </c>
      <c r="D4009" s="6">
        <v>110000</v>
      </c>
      <c r="E4009" s="8">
        <v>20</v>
      </c>
      <c r="F4009" t="s">
        <v>8220</v>
      </c>
      <c r="G4009" t="s">
        <v>8223</v>
      </c>
      <c r="H4009" t="s">
        <v>8245</v>
      </c>
      <c r="I4009" s="11">
        <v>1428205247</v>
      </c>
      <c r="J4009">
        <v>1423024847</v>
      </c>
      <c r="K4009" t="b">
        <v>0</v>
      </c>
      <c r="L4009">
        <v>1</v>
      </c>
      <c r="M4009" t="b">
        <v>0</v>
      </c>
      <c r="N4009">
        <f>ROUND(E4009/D4009*100,0)</f>
        <v>0</v>
      </c>
      <c r="O4009">
        <f>IFERROR(ROUND(E4009/L4009,2),0)</f>
        <v>20</v>
      </c>
      <c r="P4009" s="12" t="s">
        <v>8266</v>
      </c>
      <c r="Q4009" t="s">
        <v>8268</v>
      </c>
      <c r="R4009" s="9">
        <f t="shared" si="191"/>
        <v>42039.194988425923</v>
      </c>
      <c r="S4009" s="9">
        <f t="shared" si="192"/>
        <v>42099.153321759266</v>
      </c>
      <c r="T4009">
        <f t="shared" si="193"/>
        <v>2015</v>
      </c>
    </row>
    <row r="4010" spans="1:20" ht="43.5" x14ac:dyDescent="0.35">
      <c r="A4010">
        <v>167</v>
      </c>
      <c r="B4010" s="3" t="s">
        <v>169</v>
      </c>
      <c r="C4010" s="3" t="s">
        <v>4277</v>
      </c>
      <c r="D4010" s="6">
        <v>110000</v>
      </c>
      <c r="E4010" s="8">
        <v>11</v>
      </c>
      <c r="F4010" t="s">
        <v>8220</v>
      </c>
      <c r="G4010" t="s">
        <v>8223</v>
      </c>
      <c r="H4010" t="s">
        <v>8245</v>
      </c>
      <c r="I4010" s="11">
        <v>1438726535</v>
      </c>
      <c r="J4010">
        <v>1433542535</v>
      </c>
      <c r="K4010" t="b">
        <v>0</v>
      </c>
      <c r="L4010">
        <v>2</v>
      </c>
      <c r="M4010" t="b">
        <v>0</v>
      </c>
      <c r="N4010">
        <f>ROUND(E4010/D4010*100,0)</f>
        <v>0</v>
      </c>
      <c r="O4010">
        <f>IFERROR(ROUND(E4010/L4010,2),0)</f>
        <v>5.5</v>
      </c>
      <c r="P4010" s="12" t="s">
        <v>8290</v>
      </c>
      <c r="Q4010" t="s">
        <v>8292</v>
      </c>
      <c r="R4010" s="9">
        <f t="shared" si="191"/>
        <v>42160.927488425921</v>
      </c>
      <c r="S4010" s="9">
        <f t="shared" si="192"/>
        <v>42220.927488425921</v>
      </c>
      <c r="T4010">
        <f t="shared" si="193"/>
        <v>2015</v>
      </c>
    </row>
    <row r="4011" spans="1:20" ht="58" x14ac:dyDescent="0.35">
      <c r="A4011">
        <v>1865</v>
      </c>
      <c r="B4011" s="3" t="s">
        <v>1866</v>
      </c>
      <c r="C4011" s="3" t="s">
        <v>5975</v>
      </c>
      <c r="D4011" s="6">
        <v>110000</v>
      </c>
      <c r="E4011" s="8">
        <v>4</v>
      </c>
      <c r="F4011" t="s">
        <v>8220</v>
      </c>
      <c r="G4011" t="s">
        <v>8224</v>
      </c>
      <c r="H4011" t="s">
        <v>8246</v>
      </c>
      <c r="I4011" s="11">
        <v>1478425747</v>
      </c>
      <c r="J4011">
        <v>1475398147</v>
      </c>
      <c r="K4011" t="b">
        <v>0</v>
      </c>
      <c r="L4011">
        <v>2</v>
      </c>
      <c r="M4011" t="b">
        <v>0</v>
      </c>
      <c r="N4011">
        <f>ROUND(E4011/D4011*100,0)</f>
        <v>0</v>
      </c>
      <c r="O4011">
        <f>IFERROR(ROUND(E4011/L4011,2),0)</f>
        <v>2</v>
      </c>
      <c r="P4011" s="12" t="s">
        <v>8285</v>
      </c>
      <c r="Q4011" t="s">
        <v>8309</v>
      </c>
      <c r="R4011" s="9">
        <f t="shared" si="191"/>
        <v>42645.367442129631</v>
      </c>
      <c r="S4011" s="9">
        <f t="shared" si="192"/>
        <v>42680.409108796302</v>
      </c>
      <c r="T4011">
        <f t="shared" si="193"/>
        <v>2016</v>
      </c>
    </row>
    <row r="4012" spans="1:20" ht="58" x14ac:dyDescent="0.35">
      <c r="A4012">
        <v>435</v>
      </c>
      <c r="B4012" s="3" t="s">
        <v>436</v>
      </c>
      <c r="C4012" s="3" t="s">
        <v>4545</v>
      </c>
      <c r="D4012" s="6">
        <v>110000</v>
      </c>
      <c r="E4012" s="8">
        <v>3</v>
      </c>
      <c r="F4012" t="s">
        <v>8220</v>
      </c>
      <c r="G4012" t="s">
        <v>8223</v>
      </c>
      <c r="H4012" t="s">
        <v>8245</v>
      </c>
      <c r="I4012" s="11">
        <v>1379094980</v>
      </c>
      <c r="J4012">
        <v>1376502980</v>
      </c>
      <c r="K4012" t="b">
        <v>0</v>
      </c>
      <c r="L4012">
        <v>3</v>
      </c>
      <c r="M4012" t="b">
        <v>0</v>
      </c>
      <c r="N4012">
        <f>ROUND(E4012/D4012*100,0)</f>
        <v>0</v>
      </c>
      <c r="O4012">
        <f>IFERROR(ROUND(E4012/L4012,2),0)</f>
        <v>1</v>
      </c>
      <c r="P4012" s="12" t="s">
        <v>8290</v>
      </c>
      <c r="Q4012" t="s">
        <v>8304</v>
      </c>
      <c r="R4012" s="9">
        <f t="shared" si="191"/>
        <v>41500.747453703705</v>
      </c>
      <c r="S4012" s="9">
        <f t="shared" si="192"/>
        <v>41530.747453703705</v>
      </c>
      <c r="T4012">
        <f t="shared" si="193"/>
        <v>2013</v>
      </c>
    </row>
    <row r="4013" spans="1:20" ht="58" x14ac:dyDescent="0.35">
      <c r="A4013">
        <v>2436</v>
      </c>
      <c r="B4013" s="3" t="s">
        <v>2437</v>
      </c>
      <c r="C4013" s="3" t="s">
        <v>6546</v>
      </c>
      <c r="D4013" s="6">
        <v>117000</v>
      </c>
      <c r="E4013" s="8">
        <v>45</v>
      </c>
      <c r="F4013" t="s">
        <v>8220</v>
      </c>
      <c r="G4013" t="s">
        <v>8228</v>
      </c>
      <c r="H4013" t="s">
        <v>8250</v>
      </c>
      <c r="I4013" s="11">
        <v>1454078770</v>
      </c>
      <c r="J4013">
        <v>1448894770</v>
      </c>
      <c r="K4013" t="b">
        <v>0</v>
      </c>
      <c r="L4013">
        <v>2</v>
      </c>
      <c r="M4013" t="b">
        <v>0</v>
      </c>
      <c r="N4013">
        <f>ROUND(E4013/D4013*100,0)</f>
        <v>0</v>
      </c>
      <c r="O4013">
        <f>IFERROR(ROUND(E4013/L4013,2),0)</f>
        <v>22.5</v>
      </c>
      <c r="P4013" s="12" t="s">
        <v>8288</v>
      </c>
      <c r="Q4013" t="s">
        <v>8310</v>
      </c>
      <c r="R4013" s="9">
        <f t="shared" si="191"/>
        <v>42338.615393518514</v>
      </c>
      <c r="S4013" s="9">
        <f t="shared" si="192"/>
        <v>42398.615393518514</v>
      </c>
      <c r="T4013">
        <f t="shared" si="193"/>
        <v>2015</v>
      </c>
    </row>
    <row r="4014" spans="1:20" ht="58" x14ac:dyDescent="0.35">
      <c r="A4014">
        <v>164</v>
      </c>
      <c r="B4014" s="3" t="s">
        <v>166</v>
      </c>
      <c r="C4014" s="3" t="s">
        <v>4274</v>
      </c>
      <c r="D4014" s="6">
        <v>120000</v>
      </c>
      <c r="E4014" s="8">
        <v>640</v>
      </c>
      <c r="F4014" t="s">
        <v>8220</v>
      </c>
      <c r="G4014" t="s">
        <v>8223</v>
      </c>
      <c r="H4014" t="s">
        <v>8245</v>
      </c>
      <c r="I4014" s="11">
        <v>1411150701</v>
      </c>
      <c r="J4014">
        <v>1405966701</v>
      </c>
      <c r="K4014" t="b">
        <v>0</v>
      </c>
      <c r="L4014">
        <v>7</v>
      </c>
      <c r="M4014" t="b">
        <v>0</v>
      </c>
      <c r="N4014">
        <f>ROUND(E4014/D4014*100,0)</f>
        <v>1</v>
      </c>
      <c r="O4014">
        <f>IFERROR(ROUND(E4014/L4014,2),0)</f>
        <v>91.43</v>
      </c>
      <c r="P4014" s="12" t="s">
        <v>8290</v>
      </c>
      <c r="Q4014" t="s">
        <v>8292</v>
      </c>
      <c r="R4014" s="9">
        <f t="shared" si="191"/>
        <v>41841.762743055559</v>
      </c>
      <c r="S4014" s="9">
        <f t="shared" si="192"/>
        <v>41901.762743055559</v>
      </c>
      <c r="T4014">
        <f t="shared" si="193"/>
        <v>2014</v>
      </c>
    </row>
    <row r="4015" spans="1:20" ht="43.5" x14ac:dyDescent="0.35">
      <c r="A4015">
        <v>1173</v>
      </c>
      <c r="B4015" s="3" t="s">
        <v>1174</v>
      </c>
      <c r="C4015" s="3" t="s">
        <v>5283</v>
      </c>
      <c r="D4015" s="6">
        <v>125000</v>
      </c>
      <c r="E4015" s="8">
        <v>30</v>
      </c>
      <c r="F4015" t="s">
        <v>8220</v>
      </c>
      <c r="G4015" t="s">
        <v>8223</v>
      </c>
      <c r="H4015" t="s">
        <v>8245</v>
      </c>
      <c r="I4015" s="11">
        <v>1438576057</v>
      </c>
      <c r="J4015">
        <v>1435552057</v>
      </c>
      <c r="K4015" t="b">
        <v>0</v>
      </c>
      <c r="L4015">
        <v>1</v>
      </c>
      <c r="M4015" t="b">
        <v>0</v>
      </c>
      <c r="N4015">
        <f>ROUND(E4015/D4015*100,0)</f>
        <v>0</v>
      </c>
      <c r="O4015">
        <f>IFERROR(ROUND(E4015/L4015,2),0)</f>
        <v>30</v>
      </c>
      <c r="P4015" s="12" t="s">
        <v>8288</v>
      </c>
      <c r="Q4015" t="s">
        <v>8310</v>
      </c>
      <c r="R4015" s="9">
        <f t="shared" si="191"/>
        <v>42184.185844907406</v>
      </c>
      <c r="S4015" s="9">
        <f t="shared" si="192"/>
        <v>42219.185844907406</v>
      </c>
      <c r="T4015">
        <f t="shared" si="193"/>
        <v>2015</v>
      </c>
    </row>
    <row r="4016" spans="1:20" ht="29" x14ac:dyDescent="0.35">
      <c r="A4016">
        <v>578</v>
      </c>
      <c r="B4016" s="3" t="s">
        <v>579</v>
      </c>
      <c r="C4016" s="3" t="s">
        <v>4688</v>
      </c>
      <c r="D4016" s="6">
        <v>125000</v>
      </c>
      <c r="E4016" s="8">
        <v>14</v>
      </c>
      <c r="F4016" t="s">
        <v>8220</v>
      </c>
      <c r="G4016" t="s">
        <v>8224</v>
      </c>
      <c r="H4016" t="s">
        <v>8246</v>
      </c>
      <c r="I4016" s="11">
        <v>1441633993</v>
      </c>
      <c r="J4016">
        <v>1439560393</v>
      </c>
      <c r="K4016" t="b">
        <v>0</v>
      </c>
      <c r="L4016">
        <v>7</v>
      </c>
      <c r="M4016" t="b">
        <v>0</v>
      </c>
      <c r="N4016">
        <f>ROUND(E4016/D4016*100,0)</f>
        <v>0</v>
      </c>
      <c r="O4016">
        <f>IFERROR(ROUND(E4016/L4016,2),0)</f>
        <v>2</v>
      </c>
      <c r="P4016" s="12" t="s">
        <v>8277</v>
      </c>
      <c r="Q4016" t="s">
        <v>8307</v>
      </c>
      <c r="R4016" s="9">
        <f t="shared" si="191"/>
        <v>42230.578622685185</v>
      </c>
      <c r="S4016" s="9">
        <f t="shared" si="192"/>
        <v>42254.578622685185</v>
      </c>
      <c r="T4016">
        <f t="shared" si="193"/>
        <v>2015</v>
      </c>
    </row>
    <row r="4017" spans="1:20" ht="43.5" x14ac:dyDescent="0.35">
      <c r="A4017">
        <v>699</v>
      </c>
      <c r="B4017" s="3" t="s">
        <v>700</v>
      </c>
      <c r="C4017" s="3" t="s">
        <v>4809</v>
      </c>
      <c r="D4017" s="6">
        <v>130000</v>
      </c>
      <c r="E4017" s="8">
        <v>107148.74</v>
      </c>
      <c r="F4017" t="s">
        <v>8220</v>
      </c>
      <c r="G4017" t="s">
        <v>8223</v>
      </c>
      <c r="H4017" t="s">
        <v>8245</v>
      </c>
      <c r="I4017" s="11">
        <v>1385136000</v>
      </c>
      <c r="J4017">
        <v>1381923548</v>
      </c>
      <c r="K4017" t="b">
        <v>0</v>
      </c>
      <c r="L4017">
        <v>890</v>
      </c>
      <c r="M4017" t="b">
        <v>0</v>
      </c>
      <c r="N4017">
        <f>ROUND(E4017/D4017*100,0)</f>
        <v>82</v>
      </c>
      <c r="O4017">
        <f>IFERROR(ROUND(E4017/L4017,2),0)</f>
        <v>120.39</v>
      </c>
      <c r="P4017" s="12" t="s">
        <v>8277</v>
      </c>
      <c r="Q4017" t="s">
        <v>8279</v>
      </c>
      <c r="R4017" s="9">
        <f t="shared" si="191"/>
        <v>41563.485509259262</v>
      </c>
      <c r="S4017" s="9">
        <f t="shared" si="192"/>
        <v>41600.666666666664</v>
      </c>
      <c r="T4017">
        <f t="shared" si="193"/>
        <v>2013</v>
      </c>
    </row>
    <row r="4018" spans="1:20" ht="43.5" x14ac:dyDescent="0.35">
      <c r="A4018">
        <v>1445</v>
      </c>
      <c r="B4018" s="3" t="s">
        <v>1446</v>
      </c>
      <c r="C4018" s="3" t="s">
        <v>5555</v>
      </c>
      <c r="D4018" s="6">
        <v>130000</v>
      </c>
      <c r="E4018" s="8">
        <v>0</v>
      </c>
      <c r="F4018" t="s">
        <v>8220</v>
      </c>
      <c r="G4018" t="s">
        <v>8235</v>
      </c>
      <c r="H4018" t="s">
        <v>8248</v>
      </c>
      <c r="I4018" s="11">
        <v>1434286855</v>
      </c>
      <c r="J4018">
        <v>1431694855</v>
      </c>
      <c r="K4018" t="b">
        <v>0</v>
      </c>
      <c r="L4018">
        <v>0</v>
      </c>
      <c r="M4018" t="b">
        <v>0</v>
      </c>
      <c r="N4018">
        <f>ROUND(E4018/D4018*100,0)</f>
        <v>0</v>
      </c>
      <c r="O4018">
        <f>IFERROR(ROUND(E4018/L4018,2),0)</f>
        <v>0</v>
      </c>
      <c r="P4018" s="12" t="s">
        <v>8280</v>
      </c>
      <c r="Q4018" t="s">
        <v>8313</v>
      </c>
      <c r="R4018" s="9">
        <f t="shared" si="191"/>
        <v>42139.542303240742</v>
      </c>
      <c r="S4018" s="9">
        <f t="shared" si="192"/>
        <v>42169.542303240742</v>
      </c>
      <c r="T4018">
        <f t="shared" si="193"/>
        <v>2015</v>
      </c>
    </row>
    <row r="4019" spans="1:20" ht="58" x14ac:dyDescent="0.35">
      <c r="A4019">
        <v>1996</v>
      </c>
      <c r="B4019" s="3" t="s">
        <v>1997</v>
      </c>
      <c r="C4019" s="3" t="s">
        <v>6106</v>
      </c>
      <c r="D4019" s="6">
        <v>133800</v>
      </c>
      <c r="E4019" s="8">
        <v>0</v>
      </c>
      <c r="F4019" t="s">
        <v>8220</v>
      </c>
      <c r="G4019" t="s">
        <v>8223</v>
      </c>
      <c r="H4019" t="s">
        <v>8245</v>
      </c>
      <c r="I4019" s="11">
        <v>1405021211</v>
      </c>
      <c r="J4019">
        <v>1402429211</v>
      </c>
      <c r="K4019" t="b">
        <v>0</v>
      </c>
      <c r="L4019">
        <v>0</v>
      </c>
      <c r="M4019" t="b">
        <v>0</v>
      </c>
      <c r="N4019">
        <f>ROUND(E4019/D4019*100,0)</f>
        <v>0</v>
      </c>
      <c r="O4019">
        <f>IFERROR(ROUND(E4019/L4019,2),0)</f>
        <v>0</v>
      </c>
      <c r="P4019" s="12" t="s">
        <v>8282</v>
      </c>
      <c r="Q4019" t="s">
        <v>8318</v>
      </c>
      <c r="R4019" s="9">
        <f t="shared" si="191"/>
        <v>41800.819571759261</v>
      </c>
      <c r="S4019" s="9">
        <f t="shared" si="192"/>
        <v>41830.819571759261</v>
      </c>
      <c r="T4019">
        <f t="shared" si="193"/>
        <v>2014</v>
      </c>
    </row>
    <row r="4020" spans="1:20" ht="43.5" x14ac:dyDescent="0.35">
      <c r="A4020">
        <v>2429</v>
      </c>
      <c r="B4020" s="3" t="s">
        <v>2430</v>
      </c>
      <c r="C4020" s="3" t="s">
        <v>6539</v>
      </c>
      <c r="D4020" s="6">
        <v>140000</v>
      </c>
      <c r="E4020" s="8">
        <v>2005</v>
      </c>
      <c r="F4020" t="s">
        <v>8220</v>
      </c>
      <c r="G4020" t="s">
        <v>8233</v>
      </c>
      <c r="H4020" t="s">
        <v>8253</v>
      </c>
      <c r="I4020" s="11">
        <v>1486313040</v>
      </c>
      <c r="J4020">
        <v>1483131966</v>
      </c>
      <c r="K4020" t="b">
        <v>0</v>
      </c>
      <c r="L4020">
        <v>4</v>
      </c>
      <c r="M4020" t="b">
        <v>0</v>
      </c>
      <c r="N4020">
        <f>ROUND(E4020/D4020*100,0)</f>
        <v>1</v>
      </c>
      <c r="O4020">
        <f>IFERROR(ROUND(E4020/L4020,2),0)</f>
        <v>501.25</v>
      </c>
      <c r="P4020" s="12" t="s">
        <v>8288</v>
      </c>
      <c r="Q4020" t="s">
        <v>8310</v>
      </c>
      <c r="R4020" s="9">
        <f t="shared" si="191"/>
        <v>42734.879236111112</v>
      </c>
      <c r="S4020" s="9">
        <f t="shared" si="192"/>
        <v>42771.697222222225</v>
      </c>
      <c r="T4020">
        <f t="shared" si="193"/>
        <v>2016</v>
      </c>
    </row>
    <row r="4021" spans="1:20" ht="43.5" x14ac:dyDescent="0.35">
      <c r="A4021">
        <v>999</v>
      </c>
      <c r="B4021" s="3" t="s">
        <v>1000</v>
      </c>
      <c r="C4021" s="3" t="s">
        <v>5109</v>
      </c>
      <c r="D4021" s="6">
        <v>150000</v>
      </c>
      <c r="E4021" s="8">
        <v>11683</v>
      </c>
      <c r="F4021" t="s">
        <v>8220</v>
      </c>
      <c r="G4021" t="s">
        <v>8228</v>
      </c>
      <c r="H4021" t="s">
        <v>8250</v>
      </c>
      <c r="I4021" s="11">
        <v>1415865720</v>
      </c>
      <c r="J4021">
        <v>1413270690</v>
      </c>
      <c r="K4021" t="b">
        <v>0</v>
      </c>
      <c r="L4021">
        <v>40</v>
      </c>
      <c r="M4021" t="b">
        <v>0</v>
      </c>
      <c r="N4021">
        <f>ROUND(E4021/D4021*100,0)</f>
        <v>8</v>
      </c>
      <c r="O4021">
        <f>IFERROR(ROUND(E4021/L4021,2),0)</f>
        <v>292.08</v>
      </c>
      <c r="P4021" s="12" t="s">
        <v>8277</v>
      </c>
      <c r="Q4021" t="s">
        <v>8279</v>
      </c>
      <c r="R4021" s="9">
        <f t="shared" si="191"/>
        <v>41926.29965277778</v>
      </c>
      <c r="S4021" s="9">
        <f t="shared" si="192"/>
        <v>41956.334722222222</v>
      </c>
      <c r="T4021">
        <f t="shared" si="193"/>
        <v>2014</v>
      </c>
    </row>
    <row r="4022" spans="1:20" ht="43.5" x14ac:dyDescent="0.35">
      <c r="A4022">
        <v>1066</v>
      </c>
      <c r="B4022" s="3" t="s">
        <v>1067</v>
      </c>
      <c r="C4022" s="3" t="s">
        <v>5176</v>
      </c>
      <c r="D4022" s="6">
        <v>150000</v>
      </c>
      <c r="E4022" s="8">
        <v>5051</v>
      </c>
      <c r="F4022" t="s">
        <v>8220</v>
      </c>
      <c r="G4022" t="s">
        <v>8223</v>
      </c>
      <c r="H4022" t="s">
        <v>8245</v>
      </c>
      <c r="I4022" s="11">
        <v>1375657582</v>
      </c>
      <c r="J4022">
        <v>1371769582</v>
      </c>
      <c r="K4022" t="b">
        <v>0</v>
      </c>
      <c r="L4022">
        <v>148</v>
      </c>
      <c r="M4022" t="b">
        <v>0</v>
      </c>
      <c r="N4022">
        <f>ROUND(E4022/D4022*100,0)</f>
        <v>3</v>
      </c>
      <c r="O4022">
        <f>IFERROR(ROUND(E4022/L4022,2),0)</f>
        <v>34.130000000000003</v>
      </c>
      <c r="P4022" s="12" t="s">
        <v>8285</v>
      </c>
      <c r="Q4022" t="s">
        <v>8300</v>
      </c>
      <c r="R4022" s="9">
        <f t="shared" si="191"/>
        <v>41445.962754629632</v>
      </c>
      <c r="S4022" s="9">
        <f t="shared" si="192"/>
        <v>41490.962754629632</v>
      </c>
      <c r="T4022">
        <f t="shared" si="193"/>
        <v>2013</v>
      </c>
    </row>
    <row r="4023" spans="1:20" ht="43.5" x14ac:dyDescent="0.35">
      <c r="A4023">
        <v>976</v>
      </c>
      <c r="B4023" s="3" t="s">
        <v>977</v>
      </c>
      <c r="C4023" s="3" t="s">
        <v>5086</v>
      </c>
      <c r="D4023" s="6">
        <v>150000</v>
      </c>
      <c r="E4023" s="8">
        <v>2889</v>
      </c>
      <c r="F4023" t="s">
        <v>8220</v>
      </c>
      <c r="G4023" t="s">
        <v>8225</v>
      </c>
      <c r="H4023" t="s">
        <v>8247</v>
      </c>
      <c r="I4023" s="11">
        <v>1439515497</v>
      </c>
      <c r="J4023">
        <v>1435627497</v>
      </c>
      <c r="K4023" t="b">
        <v>0</v>
      </c>
      <c r="L4023">
        <v>18</v>
      </c>
      <c r="M4023" t="b">
        <v>0</v>
      </c>
      <c r="N4023">
        <f>ROUND(E4023/D4023*100,0)</f>
        <v>2</v>
      </c>
      <c r="O4023">
        <f>IFERROR(ROUND(E4023/L4023,2),0)</f>
        <v>160.5</v>
      </c>
      <c r="P4023" s="12" t="s">
        <v>8277</v>
      </c>
      <c r="Q4023" t="s">
        <v>8279</v>
      </c>
      <c r="R4023" s="9">
        <f t="shared" si="191"/>
        <v>42185.058993055558</v>
      </c>
      <c r="S4023" s="9">
        <f t="shared" si="192"/>
        <v>42230.058993055558</v>
      </c>
      <c r="T4023">
        <f t="shared" si="193"/>
        <v>2015</v>
      </c>
    </row>
    <row r="4024" spans="1:20" ht="43.5" x14ac:dyDescent="0.35">
      <c r="A4024">
        <v>557</v>
      </c>
      <c r="B4024" s="3" t="s">
        <v>558</v>
      </c>
      <c r="C4024" s="3" t="s">
        <v>4667</v>
      </c>
      <c r="D4024" s="6">
        <v>150000</v>
      </c>
      <c r="E4024" s="8">
        <v>1366</v>
      </c>
      <c r="F4024" t="s">
        <v>8220</v>
      </c>
      <c r="G4024" t="s">
        <v>8235</v>
      </c>
      <c r="H4024" t="s">
        <v>8248</v>
      </c>
      <c r="I4024" s="11">
        <v>1480721803</v>
      </c>
      <c r="J4024">
        <v>1478126203</v>
      </c>
      <c r="K4024" t="b">
        <v>0</v>
      </c>
      <c r="L4024">
        <v>20</v>
      </c>
      <c r="M4024" t="b">
        <v>0</v>
      </c>
      <c r="N4024">
        <f>ROUND(E4024/D4024*100,0)</f>
        <v>1</v>
      </c>
      <c r="O4024">
        <f>IFERROR(ROUND(E4024/L4024,2),0)</f>
        <v>68.3</v>
      </c>
      <c r="P4024" s="12" t="s">
        <v>8277</v>
      </c>
      <c r="Q4024" t="s">
        <v>8307</v>
      </c>
      <c r="R4024" s="9">
        <f t="shared" si="191"/>
        <v>42676.942164351851</v>
      </c>
      <c r="S4024" s="9">
        <f t="shared" si="192"/>
        <v>42706.983831018515</v>
      </c>
      <c r="T4024">
        <f t="shared" si="193"/>
        <v>2016</v>
      </c>
    </row>
    <row r="4025" spans="1:20" ht="43.5" x14ac:dyDescent="0.35">
      <c r="A4025">
        <v>694</v>
      </c>
      <c r="B4025" s="3" t="s">
        <v>695</v>
      </c>
      <c r="C4025" s="3" t="s">
        <v>4804</v>
      </c>
      <c r="D4025" s="6">
        <v>150000</v>
      </c>
      <c r="E4025" s="8">
        <v>590</v>
      </c>
      <c r="F4025" t="s">
        <v>8220</v>
      </c>
      <c r="G4025" t="s">
        <v>8223</v>
      </c>
      <c r="H4025" t="s">
        <v>8245</v>
      </c>
      <c r="I4025" s="11">
        <v>1485964559</v>
      </c>
      <c r="J4025">
        <v>1483372559</v>
      </c>
      <c r="K4025" t="b">
        <v>0</v>
      </c>
      <c r="L4025">
        <v>7</v>
      </c>
      <c r="M4025" t="b">
        <v>0</v>
      </c>
      <c r="N4025">
        <f>ROUND(E4025/D4025*100,0)</f>
        <v>0</v>
      </c>
      <c r="O4025">
        <f>IFERROR(ROUND(E4025/L4025,2),0)</f>
        <v>84.29</v>
      </c>
      <c r="P4025" s="12" t="s">
        <v>8277</v>
      </c>
      <c r="Q4025" t="s">
        <v>8279</v>
      </c>
      <c r="R4025" s="9">
        <f t="shared" si="191"/>
        <v>42737.663877314815</v>
      </c>
      <c r="S4025" s="9">
        <f t="shared" si="192"/>
        <v>42767.663877314815</v>
      </c>
      <c r="T4025">
        <f t="shared" si="193"/>
        <v>2017</v>
      </c>
    </row>
    <row r="4026" spans="1:20" ht="29" x14ac:dyDescent="0.35">
      <c r="A4026">
        <v>2519</v>
      </c>
      <c r="B4026" s="3" t="s">
        <v>2519</v>
      </c>
      <c r="C4026" s="3" t="s">
        <v>6629</v>
      </c>
      <c r="D4026" s="6">
        <v>150000</v>
      </c>
      <c r="E4026" s="8">
        <v>65</v>
      </c>
      <c r="F4026" t="s">
        <v>8220</v>
      </c>
      <c r="G4026" t="s">
        <v>8223</v>
      </c>
      <c r="H4026" t="s">
        <v>8245</v>
      </c>
      <c r="I4026" s="11">
        <v>1405741404</v>
      </c>
      <c r="J4026">
        <v>1403149404</v>
      </c>
      <c r="K4026" t="b">
        <v>0</v>
      </c>
      <c r="L4026">
        <v>4</v>
      </c>
      <c r="M4026" t="b">
        <v>0</v>
      </c>
      <c r="N4026">
        <f>ROUND(E4026/D4026*100,0)</f>
        <v>0</v>
      </c>
      <c r="O4026">
        <f>IFERROR(ROUND(E4026/L4026,2),0)</f>
        <v>16.25</v>
      </c>
      <c r="P4026" s="12" t="s">
        <v>8288</v>
      </c>
      <c r="Q4026" t="s">
        <v>8322</v>
      </c>
      <c r="R4026" s="9">
        <f t="shared" si="191"/>
        <v>41809.155138888891</v>
      </c>
      <c r="S4026" s="9">
        <f t="shared" si="192"/>
        <v>41839.155138888891</v>
      </c>
      <c r="T4026">
        <f t="shared" si="193"/>
        <v>2014</v>
      </c>
    </row>
    <row r="4027" spans="1:20" ht="43.5" x14ac:dyDescent="0.35">
      <c r="A4027">
        <v>2902</v>
      </c>
      <c r="B4027" s="3" t="s">
        <v>2902</v>
      </c>
      <c r="C4027" s="3" t="s">
        <v>7012</v>
      </c>
      <c r="D4027" s="6">
        <v>150000</v>
      </c>
      <c r="E4027" s="8">
        <v>25</v>
      </c>
      <c r="F4027" t="s">
        <v>8220</v>
      </c>
      <c r="G4027" t="s">
        <v>8223</v>
      </c>
      <c r="H4027" t="s">
        <v>8245</v>
      </c>
      <c r="I4027" s="11">
        <v>1440412396</v>
      </c>
      <c r="J4027">
        <v>1437820396</v>
      </c>
      <c r="K4027" t="b">
        <v>0</v>
      </c>
      <c r="L4027">
        <v>1</v>
      </c>
      <c r="M4027" t="b">
        <v>0</v>
      </c>
      <c r="N4027">
        <f>ROUND(E4027/D4027*100,0)</f>
        <v>0</v>
      </c>
      <c r="O4027">
        <f>IFERROR(ROUND(E4027/L4027,2),0)</f>
        <v>25</v>
      </c>
      <c r="P4027" s="12" t="s">
        <v>8266</v>
      </c>
      <c r="Q4027" t="s">
        <v>8268</v>
      </c>
      <c r="R4027" s="9">
        <f t="shared" si="191"/>
        <v>42210.439768518518</v>
      </c>
      <c r="S4027" s="9">
        <f t="shared" si="192"/>
        <v>42240.439768518518</v>
      </c>
      <c r="T4027">
        <f t="shared" si="193"/>
        <v>2015</v>
      </c>
    </row>
    <row r="4028" spans="1:20" ht="43.5" x14ac:dyDescent="0.35">
      <c r="A4028">
        <v>3805</v>
      </c>
      <c r="B4028" s="3" t="s">
        <v>3802</v>
      </c>
      <c r="C4028" s="3" t="s">
        <v>7915</v>
      </c>
      <c r="D4028" s="6">
        <v>150000</v>
      </c>
      <c r="E4028" s="8">
        <v>3</v>
      </c>
      <c r="F4028" t="s">
        <v>8220</v>
      </c>
      <c r="G4028" t="s">
        <v>8223</v>
      </c>
      <c r="H4028" t="s">
        <v>8245</v>
      </c>
      <c r="I4028" s="11">
        <v>1411852640</v>
      </c>
      <c r="J4028">
        <v>1406668640</v>
      </c>
      <c r="K4028" t="b">
        <v>0</v>
      </c>
      <c r="L4028">
        <v>2</v>
      </c>
      <c r="M4028" t="b">
        <v>0</v>
      </c>
      <c r="N4028">
        <f>ROUND(E4028/D4028*100,0)</f>
        <v>0</v>
      </c>
      <c r="O4028">
        <f>IFERROR(ROUND(E4028/L4028,2),0)</f>
        <v>1.5</v>
      </c>
      <c r="P4028" s="12" t="s">
        <v>8266</v>
      </c>
      <c r="Q4028" t="s">
        <v>8269</v>
      </c>
      <c r="R4028" s="9">
        <f t="shared" si="191"/>
        <v>41849.887037037035</v>
      </c>
      <c r="S4028" s="9">
        <f t="shared" si="192"/>
        <v>41909.887037037035</v>
      </c>
      <c r="T4028">
        <f t="shared" si="193"/>
        <v>2014</v>
      </c>
    </row>
    <row r="4029" spans="1:20" ht="43.5" x14ac:dyDescent="0.35">
      <c r="A4029">
        <v>236</v>
      </c>
      <c r="B4029" s="3" t="s">
        <v>238</v>
      </c>
      <c r="C4029" s="3" t="s">
        <v>4346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1">
        <v>1451952000</v>
      </c>
      <c r="J4029">
        <v>1447380099</v>
      </c>
      <c r="K4029" t="b">
        <v>0</v>
      </c>
      <c r="L4029">
        <v>0</v>
      </c>
      <c r="M4029" t="b">
        <v>0</v>
      </c>
      <c r="N4029">
        <f>ROUND(E4029/D4029*100,0)</f>
        <v>0</v>
      </c>
      <c r="O4029">
        <f>IFERROR(ROUND(E4029/L4029,2),0)</f>
        <v>0</v>
      </c>
      <c r="P4029" s="12" t="s">
        <v>8290</v>
      </c>
      <c r="Q4029" t="s">
        <v>8292</v>
      </c>
      <c r="R4029" s="9">
        <f t="shared" si="191"/>
        <v>42321.08447916666</v>
      </c>
      <c r="S4029" s="9">
        <f t="shared" si="192"/>
        <v>42374</v>
      </c>
      <c r="T4029">
        <f t="shared" si="193"/>
        <v>2015</v>
      </c>
    </row>
    <row r="4030" spans="1:20" ht="43.5" x14ac:dyDescent="0.35">
      <c r="A4030">
        <v>2876</v>
      </c>
      <c r="B4030" s="3" t="s">
        <v>2876</v>
      </c>
      <c r="C4030" s="3" t="s">
        <v>6986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 s="11">
        <v>1437069079</v>
      </c>
      <c r="J4030">
        <v>1434477079</v>
      </c>
      <c r="K4030" t="b">
        <v>0</v>
      </c>
      <c r="L4030">
        <v>0</v>
      </c>
      <c r="M4030" t="b">
        <v>0</v>
      </c>
      <c r="N4030">
        <f>ROUND(E4030/D4030*100,0)</f>
        <v>0</v>
      </c>
      <c r="O4030">
        <f>IFERROR(ROUND(E4030/L4030,2),0)</f>
        <v>0</v>
      </c>
      <c r="P4030" s="12" t="s">
        <v>8266</v>
      </c>
      <c r="Q4030" t="s">
        <v>8268</v>
      </c>
      <c r="R4030" s="9">
        <f t="shared" si="191"/>
        <v>42171.743969907402</v>
      </c>
      <c r="S4030" s="9">
        <f t="shared" si="192"/>
        <v>42201.743969907402</v>
      </c>
      <c r="T4030">
        <f t="shared" si="193"/>
        <v>2015</v>
      </c>
    </row>
    <row r="4031" spans="1:20" ht="43.5" x14ac:dyDescent="0.35">
      <c r="A4031">
        <v>3636</v>
      </c>
      <c r="B4031" s="3" t="s">
        <v>3634</v>
      </c>
      <c r="C4031" s="3" t="s">
        <v>7746</v>
      </c>
      <c r="D4031" s="6">
        <v>150000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1442248829</v>
      </c>
      <c r="J4031">
        <v>1439224829</v>
      </c>
      <c r="K4031" t="b">
        <v>0</v>
      </c>
      <c r="L4031">
        <v>0</v>
      </c>
      <c r="M4031" t="b">
        <v>0</v>
      </c>
      <c r="N4031">
        <f>ROUND(E4031/D4031*100,0)</f>
        <v>0</v>
      </c>
      <c r="O4031">
        <f>IFERROR(ROUND(E4031/L4031,2),0)</f>
        <v>0</v>
      </c>
      <c r="P4031" s="12" t="s">
        <v>8266</v>
      </c>
      <c r="Q4031" t="s">
        <v>8269</v>
      </c>
      <c r="R4031" s="9">
        <f t="shared" si="191"/>
        <v>42226.694780092599</v>
      </c>
      <c r="S4031" s="9">
        <f t="shared" si="192"/>
        <v>42261.694780092599</v>
      </c>
      <c r="T4031">
        <f t="shared" si="193"/>
        <v>2015</v>
      </c>
    </row>
    <row r="4032" spans="1:20" ht="58" x14ac:dyDescent="0.35">
      <c r="A4032">
        <v>1874</v>
      </c>
      <c r="B4032" s="3" t="s">
        <v>1875</v>
      </c>
      <c r="C4032" s="3" t="s">
        <v>5984</v>
      </c>
      <c r="D4032" s="6">
        <v>160000</v>
      </c>
      <c r="E4032" s="8">
        <v>26</v>
      </c>
      <c r="F4032" t="s">
        <v>8220</v>
      </c>
      <c r="G4032" t="s">
        <v>8223</v>
      </c>
      <c r="H4032" t="s">
        <v>8245</v>
      </c>
      <c r="I4032" s="11">
        <v>1467155733</v>
      </c>
      <c r="J4032">
        <v>1465427733</v>
      </c>
      <c r="K4032" t="b">
        <v>0</v>
      </c>
      <c r="L4032">
        <v>2</v>
      </c>
      <c r="M4032" t="b">
        <v>0</v>
      </c>
      <c r="N4032">
        <f>ROUND(E4032/D4032*100,0)</f>
        <v>0</v>
      </c>
      <c r="O4032">
        <f>IFERROR(ROUND(E4032/L4032,2),0)</f>
        <v>13</v>
      </c>
      <c r="P4032" s="12" t="s">
        <v>8285</v>
      </c>
      <c r="Q4032" t="s">
        <v>8309</v>
      </c>
      <c r="R4032" s="9">
        <f t="shared" si="191"/>
        <v>42529.969131944439</v>
      </c>
      <c r="S4032" s="9">
        <f t="shared" si="192"/>
        <v>42549.969131944439</v>
      </c>
      <c r="T4032">
        <f t="shared" si="193"/>
        <v>2016</v>
      </c>
    </row>
    <row r="4033" spans="1:20" ht="43.5" x14ac:dyDescent="0.35">
      <c r="A4033">
        <v>978</v>
      </c>
      <c r="B4033" s="3" t="s">
        <v>979</v>
      </c>
      <c r="C4033" s="3" t="s">
        <v>5088</v>
      </c>
      <c r="D4033" s="6">
        <v>172889</v>
      </c>
      <c r="E4033" s="8">
        <v>97273</v>
      </c>
      <c r="F4033" t="s">
        <v>8220</v>
      </c>
      <c r="G4033" t="s">
        <v>8234</v>
      </c>
      <c r="H4033" t="s">
        <v>8254</v>
      </c>
      <c r="I4033" s="11">
        <v>1456385101</v>
      </c>
      <c r="J4033">
        <v>1453793101</v>
      </c>
      <c r="K4033" t="b">
        <v>0</v>
      </c>
      <c r="L4033">
        <v>123</v>
      </c>
      <c r="M4033" t="b">
        <v>0</v>
      </c>
      <c r="N4033">
        <f>ROUND(E4033/D4033*100,0)</f>
        <v>56</v>
      </c>
      <c r="O4033">
        <f>IFERROR(ROUND(E4033/L4033,2),0)</f>
        <v>790.84</v>
      </c>
      <c r="P4033" s="12" t="s">
        <v>8277</v>
      </c>
      <c r="Q4033" t="s">
        <v>8279</v>
      </c>
      <c r="R4033" s="9">
        <f t="shared" si="191"/>
        <v>42395.309039351851</v>
      </c>
      <c r="S4033" s="9">
        <f t="shared" si="192"/>
        <v>42425.309039351851</v>
      </c>
      <c r="T4033">
        <f t="shared" si="193"/>
        <v>2016</v>
      </c>
    </row>
    <row r="4034" spans="1:20" ht="58" x14ac:dyDescent="0.35">
      <c r="A4034">
        <v>1176</v>
      </c>
      <c r="B4034" s="3" t="s">
        <v>1177</v>
      </c>
      <c r="C4034" s="3" t="s">
        <v>5286</v>
      </c>
      <c r="D4034" s="6">
        <v>175000</v>
      </c>
      <c r="E4034" s="8">
        <v>10</v>
      </c>
      <c r="F4034" t="s">
        <v>8220</v>
      </c>
      <c r="G4034" t="s">
        <v>8225</v>
      </c>
      <c r="H4034" t="s">
        <v>8247</v>
      </c>
      <c r="I4034" s="11">
        <v>1488805200</v>
      </c>
      <c r="J4034">
        <v>1484094498</v>
      </c>
      <c r="K4034" t="b">
        <v>0</v>
      </c>
      <c r="L4034">
        <v>1</v>
      </c>
      <c r="M4034" t="b">
        <v>0</v>
      </c>
      <c r="N4034">
        <f>ROUND(E4034/D4034*100,0)</f>
        <v>0</v>
      </c>
      <c r="O4034">
        <f>IFERROR(ROUND(E4034/L4034,2),0)</f>
        <v>10</v>
      </c>
      <c r="P4034" s="12" t="s">
        <v>8288</v>
      </c>
      <c r="Q4034" t="s">
        <v>8310</v>
      </c>
      <c r="R4034" s="9">
        <f t="shared" si="191"/>
        <v>42746.019652777773</v>
      </c>
      <c r="S4034" s="9">
        <f t="shared" si="192"/>
        <v>42800.541666666672</v>
      </c>
      <c r="T4034">
        <f t="shared" si="193"/>
        <v>2017</v>
      </c>
    </row>
    <row r="4035" spans="1:20" ht="29" x14ac:dyDescent="0.35">
      <c r="A4035">
        <v>696</v>
      </c>
      <c r="B4035" s="3" t="s">
        <v>697</v>
      </c>
      <c r="C4035" s="3" t="s">
        <v>4806</v>
      </c>
      <c r="D4035" s="6">
        <v>175000</v>
      </c>
      <c r="E4035" s="8">
        <v>1</v>
      </c>
      <c r="F4035" t="s">
        <v>8220</v>
      </c>
      <c r="G4035" t="s">
        <v>8232</v>
      </c>
      <c r="H4035" t="s">
        <v>8248</v>
      </c>
      <c r="I4035" s="11">
        <v>1406326502</v>
      </c>
      <c r="J4035">
        <v>1403734502</v>
      </c>
      <c r="K4035" t="b">
        <v>0</v>
      </c>
      <c r="L4035">
        <v>1</v>
      </c>
      <c r="M4035" t="b">
        <v>0</v>
      </c>
      <c r="N4035">
        <f>ROUND(E4035/D4035*100,0)</f>
        <v>0</v>
      </c>
      <c r="O4035">
        <f>IFERROR(ROUND(E4035/L4035,2),0)</f>
        <v>1</v>
      </c>
      <c r="P4035" s="12" t="s">
        <v>8277</v>
      </c>
      <c r="Q4035" t="s">
        <v>8279</v>
      </c>
      <c r="R4035" s="9">
        <f t="shared" ref="R4035:R4098" si="194">(((J4035/60)/60)/24)+DATE(1970,1,1)</f>
        <v>41815.927106481482</v>
      </c>
      <c r="S4035" s="9">
        <f t="shared" ref="S4035:S4098" si="195">(((I4035/60)/60)/24)+DATE(1970,1,1)</f>
        <v>41845.927106481482</v>
      </c>
      <c r="T4035">
        <f t="shared" si="193"/>
        <v>2014</v>
      </c>
    </row>
    <row r="4036" spans="1:20" ht="58" x14ac:dyDescent="0.35">
      <c r="A4036">
        <v>1441</v>
      </c>
      <c r="B4036" s="3" t="s">
        <v>1442</v>
      </c>
      <c r="C4036" s="3" t="s">
        <v>5551</v>
      </c>
      <c r="D4036" s="6">
        <v>180000</v>
      </c>
      <c r="E4036" s="8">
        <v>2020</v>
      </c>
      <c r="F4036" t="s">
        <v>8220</v>
      </c>
      <c r="G4036" t="s">
        <v>8224</v>
      </c>
      <c r="H4036" t="s">
        <v>8246</v>
      </c>
      <c r="I4036" s="11">
        <v>1441995769</v>
      </c>
      <c r="J4036">
        <v>1436811769</v>
      </c>
      <c r="K4036" t="b">
        <v>0</v>
      </c>
      <c r="L4036">
        <v>3</v>
      </c>
      <c r="M4036" t="b">
        <v>0</v>
      </c>
      <c r="N4036">
        <f>ROUND(E4036/D4036*100,0)</f>
        <v>1</v>
      </c>
      <c r="O4036">
        <f>IFERROR(ROUND(E4036/L4036,2),0)</f>
        <v>673.33</v>
      </c>
      <c r="P4036" s="12" t="s">
        <v>8280</v>
      </c>
      <c r="Q4036" t="s">
        <v>8313</v>
      </c>
      <c r="R4036" s="9">
        <f t="shared" si="194"/>
        <v>42198.765844907408</v>
      </c>
      <c r="S4036" s="9">
        <f t="shared" si="195"/>
        <v>42258.765844907408</v>
      </c>
      <c r="T4036">
        <f t="shared" si="193"/>
        <v>2015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1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>ROUND(E4037/D4037*100,0)</f>
        <v>0</v>
      </c>
      <c r="O4037">
        <f>IFERROR(ROUND(E4037/L4037,2),0)</f>
        <v>0</v>
      </c>
      <c r="P4037" s="12" t="s">
        <v>8266</v>
      </c>
      <c r="Q4037" t="s">
        <v>8267</v>
      </c>
      <c r="R4037" s="9">
        <f t="shared" si="194"/>
        <v>42790.583368055552</v>
      </c>
      <c r="S4037" s="9">
        <f t="shared" si="195"/>
        <v>42810.541701388895</v>
      </c>
      <c r="T4037">
        <f t="shared" si="193"/>
        <v>2017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1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>ROUND(E4038/D4038*100,0)</f>
        <v>0</v>
      </c>
      <c r="O4038">
        <f>IFERROR(ROUND(E4038/L4038,2),0)</f>
        <v>0</v>
      </c>
      <c r="P4038" s="12" t="s">
        <v>8266</v>
      </c>
      <c r="Q4038" t="s">
        <v>8267</v>
      </c>
      <c r="R4038" s="9">
        <f t="shared" si="194"/>
        <v>42438.779131944444</v>
      </c>
      <c r="S4038" s="9">
        <f t="shared" si="195"/>
        <v>42498.73746527778</v>
      </c>
      <c r="T4038">
        <f t="shared" si="193"/>
        <v>2016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1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>ROUND(E4039/D4039*100,0)</f>
        <v>0</v>
      </c>
      <c r="O4039">
        <f>IFERROR(ROUND(E4039/L4039,2),0)</f>
        <v>0</v>
      </c>
      <c r="P4039" s="12" t="s">
        <v>8266</v>
      </c>
      <c r="Q4039" t="s">
        <v>8267</v>
      </c>
      <c r="R4039" s="9">
        <f t="shared" si="194"/>
        <v>42498.008391203708</v>
      </c>
      <c r="S4039" s="9">
        <f t="shared" si="195"/>
        <v>42528.008391203708</v>
      </c>
      <c r="T4039">
        <f t="shared" si="193"/>
        <v>2016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1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>ROUND(E4040/D4040*100,0)</f>
        <v>0</v>
      </c>
      <c r="O4040">
        <f>IFERROR(ROUND(E4040/L4040,2),0)</f>
        <v>0</v>
      </c>
      <c r="P4040" s="12" t="s">
        <v>8266</v>
      </c>
      <c r="Q4040" t="s">
        <v>8267</v>
      </c>
      <c r="R4040" s="9">
        <f t="shared" si="194"/>
        <v>41863.757210648146</v>
      </c>
      <c r="S4040" s="9">
        <f t="shared" si="195"/>
        <v>41893.757210648146</v>
      </c>
      <c r="T4040">
        <f t="shared" si="193"/>
        <v>2014</v>
      </c>
    </row>
    <row r="4041" spans="1:20" ht="58" x14ac:dyDescent="0.35">
      <c r="A4041">
        <v>2909</v>
      </c>
      <c r="B4041" s="3" t="s">
        <v>2909</v>
      </c>
      <c r="C4041" s="3" t="s">
        <v>7019</v>
      </c>
      <c r="D4041" s="6">
        <v>180000</v>
      </c>
      <c r="E4041" s="8">
        <v>20</v>
      </c>
      <c r="F4041" t="s">
        <v>8220</v>
      </c>
      <c r="G4041" t="s">
        <v>8223</v>
      </c>
      <c r="H4041" t="s">
        <v>8245</v>
      </c>
      <c r="I4041" s="11">
        <v>1416944760</v>
      </c>
      <c r="J4041">
        <v>1413527001</v>
      </c>
      <c r="K4041" t="b">
        <v>0</v>
      </c>
      <c r="L4041">
        <v>1</v>
      </c>
      <c r="M4041" t="b">
        <v>0</v>
      </c>
      <c r="N4041">
        <f>ROUND(E4041/D4041*100,0)</f>
        <v>0</v>
      </c>
      <c r="O4041">
        <f>IFERROR(ROUND(E4041/L4041,2),0)</f>
        <v>20</v>
      </c>
      <c r="P4041" s="12" t="s">
        <v>8266</v>
      </c>
      <c r="Q4041" t="s">
        <v>8268</v>
      </c>
      <c r="R4041" s="9">
        <f t="shared" si="194"/>
        <v>41929.266215277778</v>
      </c>
      <c r="S4041" s="9">
        <f t="shared" si="195"/>
        <v>41968.823611111111</v>
      </c>
      <c r="T4041">
        <f t="shared" si="193"/>
        <v>2014</v>
      </c>
    </row>
    <row r="4042" spans="1:20" ht="43.5" x14ac:dyDescent="0.35">
      <c r="A4042">
        <v>1982</v>
      </c>
      <c r="B4042" s="3" t="s">
        <v>1983</v>
      </c>
      <c r="C4042" s="3" t="s">
        <v>6092</v>
      </c>
      <c r="D4042" s="6">
        <v>180000</v>
      </c>
      <c r="E4042" s="8">
        <v>0</v>
      </c>
      <c r="F4042" t="s">
        <v>8220</v>
      </c>
      <c r="G4042" t="s">
        <v>8230</v>
      </c>
      <c r="H4042" t="s">
        <v>8251</v>
      </c>
      <c r="I4042" s="11">
        <v>1480863887</v>
      </c>
      <c r="J4042">
        <v>1478268287</v>
      </c>
      <c r="K4042" t="b">
        <v>0</v>
      </c>
      <c r="L4042">
        <v>0</v>
      </c>
      <c r="M4042" t="b">
        <v>0</v>
      </c>
      <c r="N4042">
        <f>ROUND(E4042/D4042*100,0)</f>
        <v>0</v>
      </c>
      <c r="O4042">
        <f>IFERROR(ROUND(E4042/L4042,2),0)</f>
        <v>0</v>
      </c>
      <c r="P4042" s="12" t="s">
        <v>8282</v>
      </c>
      <c r="Q4042" t="s">
        <v>8318</v>
      </c>
      <c r="R4042" s="9">
        <f t="shared" si="194"/>
        <v>42678.586655092593</v>
      </c>
      <c r="S4042" s="9">
        <f t="shared" si="195"/>
        <v>42708.628321759257</v>
      </c>
      <c r="T4042">
        <f t="shared" si="193"/>
        <v>2016</v>
      </c>
    </row>
    <row r="4043" spans="1:20" ht="58" x14ac:dyDescent="0.35">
      <c r="A4043">
        <v>2513</v>
      </c>
      <c r="B4043" s="3" t="s">
        <v>2513</v>
      </c>
      <c r="C4043" s="3" t="s">
        <v>6623</v>
      </c>
      <c r="D4043" s="6">
        <v>180000</v>
      </c>
      <c r="E4043" s="8">
        <v>0</v>
      </c>
      <c r="F4043" t="s">
        <v>8220</v>
      </c>
      <c r="G4043" t="s">
        <v>8235</v>
      </c>
      <c r="H4043" t="s">
        <v>8248</v>
      </c>
      <c r="I4043" s="11">
        <v>1488067789</v>
      </c>
      <c r="J4043">
        <v>1482883789</v>
      </c>
      <c r="K4043" t="b">
        <v>0</v>
      </c>
      <c r="L4043">
        <v>0</v>
      </c>
      <c r="M4043" t="b">
        <v>0</v>
      </c>
      <c r="N4043">
        <f>ROUND(E4043/D4043*100,0)</f>
        <v>0</v>
      </c>
      <c r="O4043">
        <f>IFERROR(ROUND(E4043/L4043,2),0)</f>
        <v>0</v>
      </c>
      <c r="P4043" s="12" t="s">
        <v>8288</v>
      </c>
      <c r="Q4043" t="s">
        <v>8322</v>
      </c>
      <c r="R4043" s="9">
        <f t="shared" si="194"/>
        <v>42732.00681712963</v>
      </c>
      <c r="S4043" s="9">
        <f t="shared" si="195"/>
        <v>42792.00681712963</v>
      </c>
      <c r="T4043">
        <f t="shared" si="193"/>
        <v>2016</v>
      </c>
    </row>
    <row r="4044" spans="1:20" ht="58" x14ac:dyDescent="0.35">
      <c r="A4044">
        <v>689</v>
      </c>
      <c r="B4044" s="3" t="s">
        <v>690</v>
      </c>
      <c r="C4044" s="3" t="s">
        <v>4799</v>
      </c>
      <c r="D4044" s="6">
        <v>200000</v>
      </c>
      <c r="E4044" s="8">
        <v>115297.5</v>
      </c>
      <c r="F4044" t="s">
        <v>8220</v>
      </c>
      <c r="G4044" t="s">
        <v>8223</v>
      </c>
      <c r="H4044" t="s">
        <v>8245</v>
      </c>
      <c r="I4044" s="11">
        <v>1481173140</v>
      </c>
      <c r="J4044">
        <v>1478016097</v>
      </c>
      <c r="K4044" t="b">
        <v>0</v>
      </c>
      <c r="L4044">
        <v>336</v>
      </c>
      <c r="M4044" t="b">
        <v>0</v>
      </c>
      <c r="N4044">
        <f>ROUND(E4044/D4044*100,0)</f>
        <v>58</v>
      </c>
      <c r="O4044">
        <f>IFERROR(ROUND(E4044/L4044,2),0)</f>
        <v>343.15</v>
      </c>
      <c r="P4044" s="12" t="s">
        <v>8277</v>
      </c>
      <c r="Q4044" t="s">
        <v>8279</v>
      </c>
      <c r="R4044" s="9">
        <f t="shared" si="194"/>
        <v>42675.66778935185</v>
      </c>
      <c r="S4044" s="9">
        <f t="shared" si="195"/>
        <v>42712.207638888889</v>
      </c>
      <c r="T4044">
        <f t="shared" si="193"/>
        <v>2016</v>
      </c>
    </row>
    <row r="4045" spans="1:20" ht="58" x14ac:dyDescent="0.35">
      <c r="A4045">
        <v>669</v>
      </c>
      <c r="B4045" s="3" t="s">
        <v>670</v>
      </c>
      <c r="C4045" s="3" t="s">
        <v>4779</v>
      </c>
      <c r="D4045" s="6">
        <v>200000</v>
      </c>
      <c r="E4045" s="8">
        <v>43015</v>
      </c>
      <c r="F4045" t="s">
        <v>8220</v>
      </c>
      <c r="G4045" t="s">
        <v>8234</v>
      </c>
      <c r="H4045" t="s">
        <v>8254</v>
      </c>
      <c r="I4045" s="11">
        <v>1467817258</v>
      </c>
      <c r="J4045">
        <v>1465225258</v>
      </c>
      <c r="K4045" t="b">
        <v>0</v>
      </c>
      <c r="L4045">
        <v>28</v>
      </c>
      <c r="M4045" t="b">
        <v>0</v>
      </c>
      <c r="N4045">
        <f>ROUND(E4045/D4045*100,0)</f>
        <v>22</v>
      </c>
      <c r="O4045">
        <f>IFERROR(ROUND(E4045/L4045,2),0)</f>
        <v>1536.25</v>
      </c>
      <c r="P4045" s="12" t="s">
        <v>8277</v>
      </c>
      <c r="Q4045" t="s">
        <v>8279</v>
      </c>
      <c r="R4045" s="9">
        <f t="shared" si="194"/>
        <v>42527.625671296293</v>
      </c>
      <c r="S4045" s="9">
        <f t="shared" si="195"/>
        <v>42557.625671296293</v>
      </c>
      <c r="T4045">
        <f t="shared" si="193"/>
        <v>2016</v>
      </c>
    </row>
    <row r="4046" spans="1:20" ht="43.5" x14ac:dyDescent="0.35">
      <c r="A4046">
        <v>2942</v>
      </c>
      <c r="B4046" s="3" t="s">
        <v>2942</v>
      </c>
      <c r="C4046" s="3" t="s">
        <v>7052</v>
      </c>
      <c r="D4046" s="6">
        <v>200000</v>
      </c>
      <c r="E4046" s="8">
        <v>40850</v>
      </c>
      <c r="F4046" t="s">
        <v>8220</v>
      </c>
      <c r="G4046" t="s">
        <v>8228</v>
      </c>
      <c r="H4046" t="s">
        <v>8250</v>
      </c>
      <c r="I4046" s="11">
        <v>1450297080</v>
      </c>
      <c r="J4046">
        <v>1448565459</v>
      </c>
      <c r="K4046" t="b">
        <v>0</v>
      </c>
      <c r="L4046">
        <v>202</v>
      </c>
      <c r="M4046" t="b">
        <v>0</v>
      </c>
      <c r="N4046">
        <f>ROUND(E4046/D4046*100,0)</f>
        <v>20</v>
      </c>
      <c r="O4046">
        <f>IFERROR(ROUND(E4046/L4046,2),0)</f>
        <v>202.23</v>
      </c>
      <c r="P4046" s="12" t="s">
        <v>8266</v>
      </c>
      <c r="Q4046" t="s">
        <v>8267</v>
      </c>
      <c r="R4046" s="9">
        <f t="shared" si="194"/>
        <v>42334.803923611107</v>
      </c>
      <c r="S4046" s="9">
        <f t="shared" si="195"/>
        <v>42354.845833333333</v>
      </c>
      <c r="T4046">
        <f t="shared" si="193"/>
        <v>2015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1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>ROUND(E4047/D4047*100,0)</f>
        <v>0</v>
      </c>
      <c r="O4047">
        <f>IFERROR(ROUND(E4047/L4047,2),0)</f>
        <v>0</v>
      </c>
      <c r="P4047" s="12" t="s">
        <v>8266</v>
      </c>
      <c r="Q4047" t="s">
        <v>8267</v>
      </c>
      <c r="R4047" s="9">
        <f t="shared" si="194"/>
        <v>42346.20685185185</v>
      </c>
      <c r="S4047" s="9">
        <f t="shared" si="195"/>
        <v>42376.20685185185</v>
      </c>
      <c r="T4047">
        <f t="shared" si="193"/>
        <v>2015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1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>ROUND(E4048/D4048*100,0)</f>
        <v>0</v>
      </c>
      <c r="O4048">
        <f>IFERROR(ROUND(E4048/L4048,2),0)</f>
        <v>0</v>
      </c>
      <c r="P4048" s="12" t="s">
        <v>8266</v>
      </c>
      <c r="Q4048" t="s">
        <v>8267</v>
      </c>
      <c r="R4048" s="9">
        <f t="shared" si="194"/>
        <v>42034.856817129628</v>
      </c>
      <c r="S4048" s="9">
        <f t="shared" si="195"/>
        <v>42064.856817129628</v>
      </c>
      <c r="T4048">
        <f t="shared" si="193"/>
        <v>2015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1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>ROUND(E4049/D4049*100,0)</f>
        <v>0</v>
      </c>
      <c r="O4049">
        <f>IFERROR(ROUND(E4049/L4049,2),0)</f>
        <v>0</v>
      </c>
      <c r="P4049" s="12" t="s">
        <v>8266</v>
      </c>
      <c r="Q4049" t="s">
        <v>8268</v>
      </c>
      <c r="R4049" s="9">
        <f t="shared" si="194"/>
        <v>42809.645914351851</v>
      </c>
      <c r="S4049" s="9">
        <f t="shared" si="195"/>
        <v>42828.645914351851</v>
      </c>
      <c r="T4049">
        <f t="shared" si="193"/>
        <v>2017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1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>ROUND(E4050/D4050*100,0)</f>
        <v>0</v>
      </c>
      <c r="O4050">
        <f>IFERROR(ROUND(E4050/L4050,2),0)</f>
        <v>0</v>
      </c>
      <c r="P4050" s="12" t="s">
        <v>8266</v>
      </c>
      <c r="Q4050" t="s">
        <v>8268</v>
      </c>
      <c r="R4050" s="9">
        <f t="shared" si="194"/>
        <v>42808.358287037037</v>
      </c>
      <c r="S4050" s="9">
        <f t="shared" si="195"/>
        <v>42834.358287037037</v>
      </c>
      <c r="T4050">
        <f t="shared" si="193"/>
        <v>2017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>ROUND(E4051/D4051*100,0)</f>
        <v>0</v>
      </c>
      <c r="O4051">
        <f>IFERROR(ROUND(E4051/L4051,2),0)</f>
        <v>0</v>
      </c>
      <c r="P4051" s="12" t="s">
        <v>8266</v>
      </c>
      <c r="Q4051" t="s">
        <v>8268</v>
      </c>
      <c r="R4051" s="9">
        <f t="shared" si="194"/>
        <v>42762.040902777779</v>
      </c>
      <c r="S4051" s="9">
        <f t="shared" si="195"/>
        <v>42821.999236111107</v>
      </c>
      <c r="T4051">
        <f t="shared" si="193"/>
        <v>2017</v>
      </c>
    </row>
    <row r="4052" spans="1:20" ht="58" x14ac:dyDescent="0.35">
      <c r="A4052">
        <v>994</v>
      </c>
      <c r="B4052" s="3" t="s">
        <v>995</v>
      </c>
      <c r="C4052" s="3" t="s">
        <v>5104</v>
      </c>
      <c r="D4052" s="6">
        <v>200000</v>
      </c>
      <c r="E4052" s="8">
        <v>4669</v>
      </c>
      <c r="F4052" t="s">
        <v>8220</v>
      </c>
      <c r="G4052" t="s">
        <v>8223</v>
      </c>
      <c r="H4052" t="s">
        <v>8245</v>
      </c>
      <c r="I4052" s="11">
        <v>1417388340</v>
      </c>
      <c r="J4052">
        <v>1412835530</v>
      </c>
      <c r="K4052" t="b">
        <v>0</v>
      </c>
      <c r="L4052">
        <v>11</v>
      </c>
      <c r="M4052" t="b">
        <v>0</v>
      </c>
      <c r="N4052">
        <f>ROUND(E4052/D4052*100,0)</f>
        <v>2</v>
      </c>
      <c r="O4052">
        <f>IFERROR(ROUND(E4052/L4052,2),0)</f>
        <v>424.45</v>
      </c>
      <c r="P4052" s="12" t="s">
        <v>8277</v>
      </c>
      <c r="Q4052" t="s">
        <v>8279</v>
      </c>
      <c r="R4052" s="9">
        <f t="shared" si="194"/>
        <v>41921.263078703705</v>
      </c>
      <c r="S4052" s="9">
        <f t="shared" si="195"/>
        <v>41973.957638888889</v>
      </c>
      <c r="T4052">
        <f t="shared" ref="T4052:T4115" si="196">YEAR(R4052)</f>
        <v>2014</v>
      </c>
    </row>
    <row r="4053" spans="1:20" ht="58" x14ac:dyDescent="0.35">
      <c r="A4053">
        <v>663</v>
      </c>
      <c r="B4053" s="3" t="s">
        <v>664</v>
      </c>
      <c r="C4053" s="3" t="s">
        <v>4773</v>
      </c>
      <c r="D4053" s="6">
        <v>200000</v>
      </c>
      <c r="E4053" s="8">
        <v>700</v>
      </c>
      <c r="F4053" t="s">
        <v>8220</v>
      </c>
      <c r="G4053" t="s">
        <v>8231</v>
      </c>
      <c r="H4053" t="s">
        <v>8252</v>
      </c>
      <c r="I4053" s="11">
        <v>1437250456</v>
      </c>
      <c r="J4053">
        <v>1434658456</v>
      </c>
      <c r="K4053" t="b">
        <v>0</v>
      </c>
      <c r="L4053">
        <v>7</v>
      </c>
      <c r="M4053" t="b">
        <v>0</v>
      </c>
      <c r="N4053">
        <f>ROUND(E4053/D4053*100,0)</f>
        <v>0</v>
      </c>
      <c r="O4053">
        <f>IFERROR(ROUND(E4053/L4053,2),0)</f>
        <v>100</v>
      </c>
      <c r="P4053" s="12" t="s">
        <v>8277</v>
      </c>
      <c r="Q4053" t="s">
        <v>8279</v>
      </c>
      <c r="R4053" s="9">
        <f t="shared" si="194"/>
        <v>42173.843240740738</v>
      </c>
      <c r="S4053" s="9">
        <f t="shared" si="195"/>
        <v>42203.843240740738</v>
      </c>
      <c r="T4053">
        <f t="shared" si="196"/>
        <v>2015</v>
      </c>
    </row>
    <row r="4054" spans="1:20" ht="43.5" x14ac:dyDescent="0.35">
      <c r="A4054">
        <v>506</v>
      </c>
      <c r="B4054" s="3" t="s">
        <v>507</v>
      </c>
      <c r="C4054" s="3" t="s">
        <v>4616</v>
      </c>
      <c r="D4054" s="6">
        <v>200000</v>
      </c>
      <c r="E4054" s="8">
        <v>250</v>
      </c>
      <c r="F4054" t="s">
        <v>8220</v>
      </c>
      <c r="G4054" t="s">
        <v>8223</v>
      </c>
      <c r="H4054" t="s">
        <v>8245</v>
      </c>
      <c r="I4054" s="11">
        <v>1376140520</v>
      </c>
      <c r="J4054">
        <v>1373548520</v>
      </c>
      <c r="K4054" t="b">
        <v>0</v>
      </c>
      <c r="L4054">
        <v>1</v>
      </c>
      <c r="M4054" t="b">
        <v>0</v>
      </c>
      <c r="N4054">
        <f>ROUND(E4054/D4054*100,0)</f>
        <v>0</v>
      </c>
      <c r="O4054">
        <f>IFERROR(ROUND(E4054/L4054,2),0)</f>
        <v>250</v>
      </c>
      <c r="P4054" s="12" t="s">
        <v>8290</v>
      </c>
      <c r="Q4054" t="s">
        <v>8304</v>
      </c>
      <c r="R4054" s="9">
        <f t="shared" si="194"/>
        <v>41466.552314814813</v>
      </c>
      <c r="S4054" s="9">
        <f t="shared" si="195"/>
        <v>41496.552314814813</v>
      </c>
      <c r="T4054">
        <f t="shared" si="196"/>
        <v>2013</v>
      </c>
    </row>
    <row r="4055" spans="1:20" ht="58" x14ac:dyDescent="0.35">
      <c r="A4055">
        <v>1421</v>
      </c>
      <c r="B4055" s="3" t="s">
        <v>1422</v>
      </c>
      <c r="C4055" s="3" t="s">
        <v>5531</v>
      </c>
      <c r="D4055" s="6">
        <v>200000</v>
      </c>
      <c r="E4055" s="8">
        <v>200</v>
      </c>
      <c r="F4055" t="s">
        <v>8220</v>
      </c>
      <c r="G4055" t="s">
        <v>8234</v>
      </c>
      <c r="H4055" t="s">
        <v>8254</v>
      </c>
      <c r="I4055" s="11">
        <v>1423432709</v>
      </c>
      <c r="J4055">
        <v>1420840709</v>
      </c>
      <c r="K4055" t="b">
        <v>0</v>
      </c>
      <c r="L4055">
        <v>2</v>
      </c>
      <c r="M4055" t="b">
        <v>0</v>
      </c>
      <c r="N4055">
        <f>ROUND(E4055/D4055*100,0)</f>
        <v>0</v>
      </c>
      <c r="O4055">
        <f>IFERROR(ROUND(E4055/L4055,2),0)</f>
        <v>100</v>
      </c>
      <c r="P4055" s="12" t="s">
        <v>8280</v>
      </c>
      <c r="Q4055" t="s">
        <v>8313</v>
      </c>
      <c r="R4055" s="9">
        <f t="shared" si="194"/>
        <v>42013.915613425925</v>
      </c>
      <c r="S4055" s="9">
        <f t="shared" si="195"/>
        <v>42043.915613425925</v>
      </c>
      <c r="T4055">
        <f t="shared" si="196"/>
        <v>2015</v>
      </c>
    </row>
    <row r="4056" spans="1:20" ht="43.5" x14ac:dyDescent="0.35">
      <c r="A4056">
        <v>666</v>
      </c>
      <c r="B4056" s="3" t="s">
        <v>667</v>
      </c>
      <c r="C4056" s="3" t="s">
        <v>4776</v>
      </c>
      <c r="D4056" s="6">
        <v>200000</v>
      </c>
      <c r="E4056" s="8">
        <v>8</v>
      </c>
      <c r="F4056" t="s">
        <v>8220</v>
      </c>
      <c r="G4056" t="s">
        <v>8223</v>
      </c>
      <c r="H4056" t="s">
        <v>8245</v>
      </c>
      <c r="I4056" s="11">
        <v>1408305498</v>
      </c>
      <c r="J4056">
        <v>1405713498</v>
      </c>
      <c r="K4056" t="b">
        <v>0</v>
      </c>
      <c r="L4056">
        <v>4</v>
      </c>
      <c r="M4056" t="b">
        <v>0</v>
      </c>
      <c r="N4056">
        <f>ROUND(E4056/D4056*100,0)</f>
        <v>0</v>
      </c>
      <c r="O4056">
        <f>IFERROR(ROUND(E4056/L4056,2),0)</f>
        <v>2</v>
      </c>
      <c r="P4056" s="12" t="s">
        <v>8277</v>
      </c>
      <c r="Q4056" t="s">
        <v>8279</v>
      </c>
      <c r="R4056" s="9">
        <f t="shared" si="194"/>
        <v>41838.832152777781</v>
      </c>
      <c r="S4056" s="9">
        <f t="shared" si="195"/>
        <v>41868.832152777781</v>
      </c>
      <c r="T4056">
        <f t="shared" si="196"/>
        <v>2014</v>
      </c>
    </row>
    <row r="4057" spans="1:20" ht="43.5" x14ac:dyDescent="0.35">
      <c r="A4057">
        <v>3951</v>
      </c>
      <c r="B4057" s="3" t="s">
        <v>3948</v>
      </c>
      <c r="C4057" s="3" t="s">
        <v>6961</v>
      </c>
      <c r="D4057" s="6">
        <v>200000</v>
      </c>
      <c r="E4057" s="8">
        <v>1</v>
      </c>
      <c r="F4057" t="s">
        <v>8220</v>
      </c>
      <c r="G4057" t="s">
        <v>8240</v>
      </c>
      <c r="H4057" t="s">
        <v>8248</v>
      </c>
      <c r="I4057" s="11">
        <v>1462301342</v>
      </c>
      <c r="J4057">
        <v>1457120942</v>
      </c>
      <c r="K4057" t="b">
        <v>0</v>
      </c>
      <c r="L4057">
        <v>1</v>
      </c>
      <c r="M4057" t="b">
        <v>0</v>
      </c>
      <c r="N4057">
        <f>ROUND(E4057/D4057*100,0)</f>
        <v>0</v>
      </c>
      <c r="O4057">
        <f>IFERROR(ROUND(E4057/L4057,2),0)</f>
        <v>1</v>
      </c>
      <c r="P4057" s="12" t="s">
        <v>8266</v>
      </c>
      <c r="Q4057" t="s">
        <v>8268</v>
      </c>
      <c r="R4057" s="9">
        <f t="shared" si="194"/>
        <v>42433.825717592597</v>
      </c>
      <c r="S4057" s="9">
        <f t="shared" si="195"/>
        <v>42493.784050925926</v>
      </c>
      <c r="T4057">
        <f t="shared" si="196"/>
        <v>2016</v>
      </c>
    </row>
    <row r="4058" spans="1:20" ht="58" x14ac:dyDescent="0.35">
      <c r="A4058">
        <v>1448</v>
      </c>
      <c r="B4058" s="3" t="s">
        <v>1449</v>
      </c>
      <c r="C4058" s="3" t="s">
        <v>5558</v>
      </c>
      <c r="D4058" s="6">
        <v>200000</v>
      </c>
      <c r="E4058" s="8">
        <v>0</v>
      </c>
      <c r="F4058" t="s">
        <v>8220</v>
      </c>
      <c r="G4058" t="s">
        <v>8225</v>
      </c>
      <c r="H4058" t="s">
        <v>8247</v>
      </c>
      <c r="I4058" s="11">
        <v>1432272300</v>
      </c>
      <c r="J4058">
        <v>1429655318</v>
      </c>
      <c r="K4058" t="b">
        <v>0</v>
      </c>
      <c r="L4058">
        <v>0</v>
      </c>
      <c r="M4058" t="b">
        <v>0</v>
      </c>
      <c r="N4058">
        <f>ROUND(E4058/D4058*100,0)</f>
        <v>0</v>
      </c>
      <c r="O4058">
        <f>IFERROR(ROUND(E4058/L4058,2),0)</f>
        <v>0</v>
      </c>
      <c r="P4058" s="12" t="s">
        <v>8280</v>
      </c>
      <c r="Q4058" t="s">
        <v>8313</v>
      </c>
      <c r="R4058" s="9">
        <f t="shared" si="194"/>
        <v>42115.936550925922</v>
      </c>
      <c r="S4058" s="9">
        <f t="shared" si="195"/>
        <v>42146.225694444445</v>
      </c>
      <c r="T4058">
        <f t="shared" si="196"/>
        <v>2015</v>
      </c>
    </row>
    <row r="4059" spans="1:20" ht="29" x14ac:dyDescent="0.35">
      <c r="A4059">
        <v>476</v>
      </c>
      <c r="B4059" s="3" t="s">
        <v>477</v>
      </c>
      <c r="C4059" s="3" t="s">
        <v>4586</v>
      </c>
      <c r="D4059" s="6">
        <v>220000</v>
      </c>
      <c r="E4059" s="8">
        <v>4906.59</v>
      </c>
      <c r="F4059" t="s">
        <v>8220</v>
      </c>
      <c r="G4059" t="s">
        <v>8223</v>
      </c>
      <c r="H4059" t="s">
        <v>8245</v>
      </c>
      <c r="I4059" s="11">
        <v>1401767940</v>
      </c>
      <c r="J4059">
        <v>1398727441</v>
      </c>
      <c r="K4059" t="b">
        <v>0</v>
      </c>
      <c r="L4059">
        <v>124</v>
      </c>
      <c r="M4059" t="b">
        <v>0</v>
      </c>
      <c r="N4059">
        <f>ROUND(E4059/D4059*100,0)</f>
        <v>2</v>
      </c>
      <c r="O4059">
        <f>IFERROR(ROUND(E4059/L4059,2),0)</f>
        <v>39.57</v>
      </c>
      <c r="P4059" s="12" t="s">
        <v>8290</v>
      </c>
      <c r="Q4059" t="s">
        <v>8304</v>
      </c>
      <c r="R4059" s="9">
        <f t="shared" si="194"/>
        <v>41757.975011574075</v>
      </c>
      <c r="S4059" s="9">
        <f t="shared" si="195"/>
        <v>41793.165972222225</v>
      </c>
      <c r="T4059">
        <f t="shared" si="196"/>
        <v>2014</v>
      </c>
    </row>
    <row r="4060" spans="1:20" ht="29" x14ac:dyDescent="0.35">
      <c r="A4060">
        <v>3060</v>
      </c>
      <c r="B4060" s="3" t="s">
        <v>3060</v>
      </c>
      <c r="C4060" s="3" t="s">
        <v>7170</v>
      </c>
      <c r="D4060" s="6">
        <v>220000</v>
      </c>
      <c r="E4060" s="8">
        <v>335</v>
      </c>
      <c r="F4060" t="s">
        <v>8220</v>
      </c>
      <c r="G4060" t="s">
        <v>8223</v>
      </c>
      <c r="H4060" t="s">
        <v>8245</v>
      </c>
      <c r="I4060" s="11">
        <v>1443422134</v>
      </c>
      <c r="J4060">
        <v>1440830134</v>
      </c>
      <c r="K4060" t="b">
        <v>0</v>
      </c>
      <c r="L4060">
        <v>6</v>
      </c>
      <c r="M4060" t="b">
        <v>0</v>
      </c>
      <c r="N4060">
        <f>ROUND(E4060/D4060*100,0)</f>
        <v>0</v>
      </c>
      <c r="O4060">
        <f>IFERROR(ROUND(E4060/L4060,2),0)</f>
        <v>55.83</v>
      </c>
      <c r="P4060" s="12" t="s">
        <v>8266</v>
      </c>
      <c r="Q4060" t="s">
        <v>8267</v>
      </c>
      <c r="R4060" s="9">
        <f t="shared" si="194"/>
        <v>42245.274699074071</v>
      </c>
      <c r="S4060" s="9">
        <f t="shared" si="195"/>
        <v>42275.274699074071</v>
      </c>
      <c r="T4060">
        <f t="shared" si="196"/>
        <v>2015</v>
      </c>
    </row>
    <row r="4061" spans="1:20" ht="43.5" x14ac:dyDescent="0.35">
      <c r="A4061">
        <v>3090</v>
      </c>
      <c r="B4061" s="3" t="s">
        <v>3090</v>
      </c>
      <c r="C4061" s="3" t="s">
        <v>7200</v>
      </c>
      <c r="D4061" s="6">
        <v>225000</v>
      </c>
      <c r="E4061" s="8">
        <v>11432</v>
      </c>
      <c r="F4061" t="s">
        <v>8220</v>
      </c>
      <c r="G4061" t="s">
        <v>8223</v>
      </c>
      <c r="H4061" t="s">
        <v>8245</v>
      </c>
      <c r="I4061" s="11">
        <v>1430505545</v>
      </c>
      <c r="J4061">
        <v>1425325145</v>
      </c>
      <c r="K4061" t="b">
        <v>0</v>
      </c>
      <c r="L4061">
        <v>9</v>
      </c>
      <c r="M4061" t="b">
        <v>0</v>
      </c>
      <c r="N4061">
        <f>ROUND(E4061/D4061*100,0)</f>
        <v>5</v>
      </c>
      <c r="O4061">
        <f>IFERROR(ROUND(E4061/L4061,2),0)</f>
        <v>1270.22</v>
      </c>
      <c r="P4061" s="12" t="s">
        <v>8266</v>
      </c>
      <c r="Q4061" t="s">
        <v>8267</v>
      </c>
      <c r="R4061" s="9">
        <f t="shared" si="194"/>
        <v>42065.818807870368</v>
      </c>
      <c r="S4061" s="9">
        <f t="shared" si="195"/>
        <v>42125.777141203704</v>
      </c>
      <c r="T4061">
        <f t="shared" si="196"/>
        <v>2015</v>
      </c>
    </row>
    <row r="4062" spans="1:20" ht="58" x14ac:dyDescent="0.35">
      <c r="A4062">
        <v>559</v>
      </c>
      <c r="B4062" s="3" t="s">
        <v>560</v>
      </c>
      <c r="C4062" s="3" t="s">
        <v>4669</v>
      </c>
      <c r="D4062" s="6">
        <v>240000</v>
      </c>
      <c r="E4062" s="8">
        <v>50</v>
      </c>
      <c r="F4062" t="s">
        <v>8220</v>
      </c>
      <c r="G4062" t="s">
        <v>8223</v>
      </c>
      <c r="H4062" t="s">
        <v>8245</v>
      </c>
      <c r="I4062" s="11">
        <v>1449989260</v>
      </c>
      <c r="J4062">
        <v>1447397260</v>
      </c>
      <c r="K4062" t="b">
        <v>0</v>
      </c>
      <c r="L4062">
        <v>1</v>
      </c>
      <c r="M4062" t="b">
        <v>0</v>
      </c>
      <c r="N4062">
        <f>ROUND(E4062/D4062*100,0)</f>
        <v>0</v>
      </c>
      <c r="O4062">
        <f>IFERROR(ROUND(E4062/L4062,2),0)</f>
        <v>50</v>
      </c>
      <c r="P4062" s="12" t="s">
        <v>8277</v>
      </c>
      <c r="Q4062" t="s">
        <v>8307</v>
      </c>
      <c r="R4062" s="9">
        <f t="shared" si="194"/>
        <v>42321.283101851848</v>
      </c>
      <c r="S4062" s="9">
        <f t="shared" si="195"/>
        <v>42351.283101851848</v>
      </c>
      <c r="T4062">
        <f t="shared" si="196"/>
        <v>2015</v>
      </c>
    </row>
    <row r="4063" spans="1:20" ht="43.5" x14ac:dyDescent="0.35">
      <c r="A4063">
        <v>2435</v>
      </c>
      <c r="B4063" s="3" t="s">
        <v>2436</v>
      </c>
      <c r="C4063" s="3" t="s">
        <v>6545</v>
      </c>
      <c r="D4063" s="6">
        <v>250000</v>
      </c>
      <c r="E4063" s="8">
        <v>1224</v>
      </c>
      <c r="F4063" t="s">
        <v>8220</v>
      </c>
      <c r="G4063" t="s">
        <v>8234</v>
      </c>
      <c r="H4063" t="s">
        <v>8254</v>
      </c>
      <c r="I4063" s="11">
        <v>1444027186</v>
      </c>
      <c r="J4063">
        <v>1441435186</v>
      </c>
      <c r="K4063" t="b">
        <v>0</v>
      </c>
      <c r="L4063">
        <v>4</v>
      </c>
      <c r="M4063" t="b">
        <v>0</v>
      </c>
      <c r="N4063">
        <f>ROUND(E4063/D4063*100,0)</f>
        <v>0</v>
      </c>
      <c r="O4063">
        <f>IFERROR(ROUND(E4063/L4063,2),0)</f>
        <v>306</v>
      </c>
      <c r="P4063" s="12" t="s">
        <v>8288</v>
      </c>
      <c r="Q4063" t="s">
        <v>8310</v>
      </c>
      <c r="R4063" s="9">
        <f t="shared" si="194"/>
        <v>42252.277615740735</v>
      </c>
      <c r="S4063" s="9">
        <f t="shared" si="195"/>
        <v>42282.277615740735</v>
      </c>
      <c r="T4063">
        <f t="shared" si="196"/>
        <v>2015</v>
      </c>
    </row>
    <row r="4064" spans="1:20" ht="58" x14ac:dyDescent="0.35">
      <c r="A4064">
        <v>3068</v>
      </c>
      <c r="B4064" s="3" t="s">
        <v>3068</v>
      </c>
      <c r="C4064" s="3" t="s">
        <v>7178</v>
      </c>
      <c r="D4064" s="6">
        <v>250000</v>
      </c>
      <c r="E4064" s="8">
        <v>175</v>
      </c>
      <c r="F4064" t="s">
        <v>8220</v>
      </c>
      <c r="G4064" t="s">
        <v>8223</v>
      </c>
      <c r="H4064" t="s">
        <v>8245</v>
      </c>
      <c r="I4064" s="11">
        <v>1445013352</v>
      </c>
      <c r="J4064">
        <v>1442421352</v>
      </c>
      <c r="K4064" t="b">
        <v>0</v>
      </c>
      <c r="L4064">
        <v>2</v>
      </c>
      <c r="M4064" t="b">
        <v>0</v>
      </c>
      <c r="N4064">
        <f>ROUND(E4064/D4064*100,0)</f>
        <v>0</v>
      </c>
      <c r="O4064">
        <f>IFERROR(ROUND(E4064/L4064,2),0)</f>
        <v>87.5</v>
      </c>
      <c r="P4064" s="12" t="s">
        <v>8266</v>
      </c>
      <c r="Q4064" t="s">
        <v>8267</v>
      </c>
      <c r="R4064" s="9">
        <f t="shared" si="194"/>
        <v>42263.691574074073</v>
      </c>
      <c r="S4064" s="9">
        <f t="shared" si="195"/>
        <v>42293.691574074073</v>
      </c>
      <c r="T4064">
        <f t="shared" si="196"/>
        <v>2015</v>
      </c>
    </row>
    <row r="4065" spans="1:20" ht="43.5" x14ac:dyDescent="0.35">
      <c r="A4065">
        <v>1121</v>
      </c>
      <c r="B4065" s="3" t="s">
        <v>1122</v>
      </c>
      <c r="C4065" s="3" t="s">
        <v>5231</v>
      </c>
      <c r="D4065" s="6">
        <v>250000</v>
      </c>
      <c r="E4065" s="8">
        <v>29</v>
      </c>
      <c r="F4065" t="s">
        <v>8220</v>
      </c>
      <c r="G4065" t="s">
        <v>8223</v>
      </c>
      <c r="H4065" t="s">
        <v>8245</v>
      </c>
      <c r="I4065" s="11">
        <v>1457904316</v>
      </c>
      <c r="J4065">
        <v>1455315916</v>
      </c>
      <c r="K4065" t="b">
        <v>0</v>
      </c>
      <c r="L4065">
        <v>5</v>
      </c>
      <c r="M4065" t="b">
        <v>0</v>
      </c>
      <c r="N4065">
        <f>ROUND(E4065/D4065*100,0)</f>
        <v>0</v>
      </c>
      <c r="O4065">
        <f>IFERROR(ROUND(E4065/L4065,2),0)</f>
        <v>5.8</v>
      </c>
      <c r="P4065" s="12" t="s">
        <v>8285</v>
      </c>
      <c r="Q4065" t="s">
        <v>8300</v>
      </c>
      <c r="R4065" s="9">
        <f t="shared" si="194"/>
        <v>42412.934212962966</v>
      </c>
      <c r="S4065" s="9">
        <f t="shared" si="195"/>
        <v>42442.892546296294</v>
      </c>
      <c r="T4065">
        <f t="shared" si="196"/>
        <v>2016</v>
      </c>
    </row>
    <row r="4066" spans="1:20" ht="43.5" x14ac:dyDescent="0.35">
      <c r="A4066">
        <v>542</v>
      </c>
      <c r="B4066" s="3" t="s">
        <v>543</v>
      </c>
      <c r="C4066" s="3" t="s">
        <v>4652</v>
      </c>
      <c r="D4066" s="6">
        <v>250000</v>
      </c>
      <c r="E4066" s="8">
        <v>1</v>
      </c>
      <c r="F4066" t="s">
        <v>8220</v>
      </c>
      <c r="G4066" t="s">
        <v>8223</v>
      </c>
      <c r="H4066" t="s">
        <v>8245</v>
      </c>
      <c r="I4066" s="11">
        <v>1462293716</v>
      </c>
      <c r="J4066">
        <v>1457113316</v>
      </c>
      <c r="K4066" t="b">
        <v>0</v>
      </c>
      <c r="L4066">
        <v>1</v>
      </c>
      <c r="M4066" t="b">
        <v>0</v>
      </c>
      <c r="N4066">
        <f>ROUND(E4066/D4066*100,0)</f>
        <v>0</v>
      </c>
      <c r="O4066">
        <f>IFERROR(ROUND(E4066/L4066,2),0)</f>
        <v>1</v>
      </c>
      <c r="P4066" s="12" t="s">
        <v>8277</v>
      </c>
      <c r="Q4066" t="s">
        <v>8307</v>
      </c>
      <c r="R4066" s="9">
        <f t="shared" si="194"/>
        <v>42433.737453703703</v>
      </c>
      <c r="S4066" s="9">
        <f t="shared" si="195"/>
        <v>42493.695787037039</v>
      </c>
      <c r="T4066">
        <f t="shared" si="196"/>
        <v>2016</v>
      </c>
    </row>
    <row r="4067" spans="1:20" ht="43.5" x14ac:dyDescent="0.35">
      <c r="A4067">
        <v>1861</v>
      </c>
      <c r="B4067" s="3" t="s">
        <v>1862</v>
      </c>
      <c r="C4067" s="3" t="s">
        <v>5971</v>
      </c>
      <c r="D4067" s="6">
        <v>250000</v>
      </c>
      <c r="E4067" s="8">
        <v>0</v>
      </c>
      <c r="F4067" t="s">
        <v>8220</v>
      </c>
      <c r="G4067" t="s">
        <v>8224</v>
      </c>
      <c r="H4067" t="s">
        <v>8246</v>
      </c>
      <c r="I4067" s="11">
        <v>1422256341</v>
      </c>
      <c r="J4067">
        <v>1419664341</v>
      </c>
      <c r="K4067" t="b">
        <v>0</v>
      </c>
      <c r="L4067">
        <v>0</v>
      </c>
      <c r="M4067" t="b">
        <v>0</v>
      </c>
      <c r="N4067">
        <f>ROUND(E4067/D4067*100,0)</f>
        <v>0</v>
      </c>
      <c r="O4067">
        <f>IFERROR(ROUND(E4067/L4067,2),0)</f>
        <v>0</v>
      </c>
      <c r="P4067" s="12" t="s">
        <v>8285</v>
      </c>
      <c r="Q4067" t="s">
        <v>8309</v>
      </c>
      <c r="R4067" s="9">
        <f t="shared" si="194"/>
        <v>42000.300243055557</v>
      </c>
      <c r="S4067" s="9">
        <f t="shared" si="195"/>
        <v>42030.300243055557</v>
      </c>
      <c r="T4067">
        <f t="shared" si="196"/>
        <v>2014</v>
      </c>
    </row>
    <row r="4068" spans="1:20" ht="43.5" x14ac:dyDescent="0.35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 s="11">
        <v>1470319203</v>
      </c>
      <c r="J4068">
        <v>1467727203</v>
      </c>
      <c r="K4068" t="b">
        <v>0</v>
      </c>
      <c r="L4068">
        <v>1293</v>
      </c>
      <c r="M4068" t="b">
        <v>0</v>
      </c>
      <c r="N4068">
        <f>ROUND(E4068/D4068*100,0)</f>
        <v>51</v>
      </c>
      <c r="O4068">
        <f>IFERROR(ROUND(E4068/L4068,2),0)</f>
        <v>117.68</v>
      </c>
      <c r="P4068" s="12" t="s">
        <v>8290</v>
      </c>
      <c r="Q4068" t="s">
        <v>8292</v>
      </c>
      <c r="R4068" s="9">
        <f t="shared" si="194"/>
        <v>42556.583368055552</v>
      </c>
      <c r="S4068" s="9">
        <f t="shared" si="195"/>
        <v>42586.583368055552</v>
      </c>
      <c r="T4068">
        <f t="shared" si="196"/>
        <v>2016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1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>ROUND(E4069/D4069*100,0)</f>
        <v>0</v>
      </c>
      <c r="O4069">
        <f>IFERROR(ROUND(E4069/L4069,2),0)</f>
        <v>0</v>
      </c>
      <c r="P4069" s="12" t="s">
        <v>8266</v>
      </c>
      <c r="Q4069" t="s">
        <v>8269</v>
      </c>
      <c r="R4069" s="9">
        <f t="shared" si="194"/>
        <v>42180.145787037036</v>
      </c>
      <c r="S4069" s="9">
        <f t="shared" si="195"/>
        <v>42230.145787037036</v>
      </c>
      <c r="T4069">
        <f t="shared" si="196"/>
        <v>2015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1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>ROUND(E4070/D4070*100,0)</f>
        <v>0</v>
      </c>
      <c r="O4070">
        <f>IFERROR(ROUND(E4070/L4070,2),0)</f>
        <v>0</v>
      </c>
      <c r="P4070" s="12" t="s">
        <v>8266</v>
      </c>
      <c r="Q4070" t="s">
        <v>8269</v>
      </c>
      <c r="R4070" s="9">
        <f t="shared" si="194"/>
        <v>42255.696006944447</v>
      </c>
      <c r="S4070" s="9">
        <f t="shared" si="195"/>
        <v>42285.696006944447</v>
      </c>
      <c r="T4070">
        <f t="shared" si="196"/>
        <v>2015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>ROUND(E4071/D4071*100,0)</f>
        <v>0</v>
      </c>
      <c r="O4071">
        <f>IFERROR(ROUND(E4071/L4071,2),0)</f>
        <v>0</v>
      </c>
      <c r="P4071" s="12" t="s">
        <v>8266</v>
      </c>
      <c r="Q4071" t="s">
        <v>8269</v>
      </c>
      <c r="R4071" s="9">
        <f t="shared" si="194"/>
        <v>42007.016458333332</v>
      </c>
      <c r="S4071" s="9">
        <f t="shared" si="195"/>
        <v>42028.041666666672</v>
      </c>
      <c r="T4071">
        <f t="shared" si="196"/>
        <v>2015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1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>ROUND(E4072/D4072*100,0)</f>
        <v>0</v>
      </c>
      <c r="O4072">
        <f>IFERROR(ROUND(E4072/L4072,2),0)</f>
        <v>0</v>
      </c>
      <c r="P4072" s="12" t="s">
        <v>8266</v>
      </c>
      <c r="Q4072" t="s">
        <v>8269</v>
      </c>
      <c r="R4072" s="9">
        <f t="shared" si="194"/>
        <v>42615.346817129626</v>
      </c>
      <c r="S4072" s="9">
        <f t="shared" si="195"/>
        <v>42616.416666666672</v>
      </c>
      <c r="T4072">
        <f t="shared" si="196"/>
        <v>2016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1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>ROUND(E4073/D4073*100,0)</f>
        <v>0</v>
      </c>
      <c r="O4073">
        <f>IFERROR(ROUND(E4073/L4073,2),0)</f>
        <v>0</v>
      </c>
      <c r="P4073" s="12" t="s">
        <v>8266</v>
      </c>
      <c r="Q4073" t="s">
        <v>8269</v>
      </c>
      <c r="R4073" s="9">
        <f t="shared" si="194"/>
        <v>41999.861064814817</v>
      </c>
      <c r="S4073" s="9">
        <f t="shared" si="195"/>
        <v>42029.861064814817</v>
      </c>
      <c r="T4073">
        <f t="shared" si="196"/>
        <v>2014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1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>ROUND(E4074/D4074*100,0)</f>
        <v>0</v>
      </c>
      <c r="O4074">
        <f>IFERROR(ROUND(E4074/L4074,2),0)</f>
        <v>0</v>
      </c>
      <c r="P4074" s="12" t="s">
        <v>8266</v>
      </c>
      <c r="Q4074" t="s">
        <v>8269</v>
      </c>
      <c r="R4074" s="9">
        <f t="shared" si="194"/>
        <v>42373.983449074076</v>
      </c>
      <c r="S4074" s="9">
        <f t="shared" si="195"/>
        <v>42400.960416666669</v>
      </c>
      <c r="T4074">
        <f t="shared" si="196"/>
        <v>2016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1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>ROUND(E4075/D4075*100,0)</f>
        <v>0</v>
      </c>
      <c r="O4075">
        <f>IFERROR(ROUND(E4075/L4075,2),0)</f>
        <v>0</v>
      </c>
      <c r="P4075" s="12" t="s">
        <v>8266</v>
      </c>
      <c r="Q4075" t="s">
        <v>8269</v>
      </c>
      <c r="R4075" s="9">
        <f t="shared" si="194"/>
        <v>41854.602650462963</v>
      </c>
      <c r="S4075" s="9">
        <f t="shared" si="195"/>
        <v>41884.602650462963</v>
      </c>
      <c r="T4075">
        <f t="shared" si="196"/>
        <v>2014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1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>ROUND(E4076/D4076*100,0)</f>
        <v>0</v>
      </c>
      <c r="O4076">
        <f>IFERROR(ROUND(E4076/L4076,2),0)</f>
        <v>0</v>
      </c>
      <c r="P4076" s="12" t="s">
        <v>8266</v>
      </c>
      <c r="Q4076" t="s">
        <v>8269</v>
      </c>
      <c r="R4076" s="9">
        <f t="shared" si="194"/>
        <v>42065.791574074072</v>
      </c>
      <c r="S4076" s="9">
        <f t="shared" si="195"/>
        <v>42090.749907407408</v>
      </c>
      <c r="T4076">
        <f t="shared" si="196"/>
        <v>2015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1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>ROUND(E4077/D4077*100,0)</f>
        <v>0</v>
      </c>
      <c r="O4077">
        <f>IFERROR(ROUND(E4077/L4077,2),0)</f>
        <v>0</v>
      </c>
      <c r="P4077" s="12" t="s">
        <v>8266</v>
      </c>
      <c r="Q4077" t="s">
        <v>8269</v>
      </c>
      <c r="R4077" s="9">
        <f t="shared" si="194"/>
        <v>42469.951284722221</v>
      </c>
      <c r="S4077" s="9">
        <f t="shared" si="195"/>
        <v>42499.951284722221</v>
      </c>
      <c r="T4077">
        <f t="shared" si="196"/>
        <v>2016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1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>ROUND(E4078/D4078*100,0)</f>
        <v>0</v>
      </c>
      <c r="O4078">
        <f>IFERROR(ROUND(E4078/L4078,2),0)</f>
        <v>0</v>
      </c>
      <c r="P4078" s="12" t="s">
        <v>8266</v>
      </c>
      <c r="Q4078" t="s">
        <v>8269</v>
      </c>
      <c r="R4078" s="9">
        <f t="shared" si="194"/>
        <v>41954.228032407409</v>
      </c>
      <c r="S4078" s="9">
        <f t="shared" si="195"/>
        <v>41984.228032407409</v>
      </c>
      <c r="T4078">
        <f t="shared" si="196"/>
        <v>2014</v>
      </c>
    </row>
    <row r="4079" spans="1:20" ht="43.5" x14ac:dyDescent="0.35">
      <c r="A4079">
        <v>2158</v>
      </c>
      <c r="B4079" s="3" t="s">
        <v>2159</v>
      </c>
      <c r="C4079" s="3" t="s">
        <v>6268</v>
      </c>
      <c r="D4079" s="6">
        <v>300000</v>
      </c>
      <c r="E4079" s="8">
        <v>19770.11</v>
      </c>
      <c r="F4079" t="s">
        <v>8220</v>
      </c>
      <c r="G4079" t="s">
        <v>8223</v>
      </c>
      <c r="H4079" t="s">
        <v>8245</v>
      </c>
      <c r="I4079" s="11">
        <v>1360009774</v>
      </c>
      <c r="J4079">
        <v>1356121774</v>
      </c>
      <c r="K4079" t="b">
        <v>0</v>
      </c>
      <c r="L4079">
        <v>311</v>
      </c>
      <c r="M4079" t="b">
        <v>0</v>
      </c>
      <c r="N4079">
        <f>ROUND(E4079/D4079*100,0)</f>
        <v>7</v>
      </c>
      <c r="O4079">
        <f>IFERROR(ROUND(E4079/L4079,2),0)</f>
        <v>63.57</v>
      </c>
      <c r="P4079" s="12" t="s">
        <v>8285</v>
      </c>
      <c r="Q4079" t="s">
        <v>8300</v>
      </c>
      <c r="R4079" s="9">
        <f t="shared" si="194"/>
        <v>41264.853865740741</v>
      </c>
      <c r="S4079" s="9">
        <f t="shared" si="195"/>
        <v>41309.853865740741</v>
      </c>
      <c r="T4079">
        <f t="shared" si="196"/>
        <v>2012</v>
      </c>
    </row>
    <row r="4080" spans="1:20" ht="43.5" x14ac:dyDescent="0.35">
      <c r="A4080">
        <v>955</v>
      </c>
      <c r="B4080" s="3" t="s">
        <v>956</v>
      </c>
      <c r="C4080" s="3" t="s">
        <v>5065</v>
      </c>
      <c r="D4080" s="6">
        <v>300000</v>
      </c>
      <c r="E4080" s="8">
        <v>16984</v>
      </c>
      <c r="F4080" t="s">
        <v>8220</v>
      </c>
      <c r="G4080" t="s">
        <v>8223</v>
      </c>
      <c r="H4080" t="s">
        <v>8245</v>
      </c>
      <c r="I4080" s="11">
        <v>1473750300</v>
      </c>
      <c r="J4080">
        <v>1470294300</v>
      </c>
      <c r="K4080" t="b">
        <v>0</v>
      </c>
      <c r="L4080">
        <v>93</v>
      </c>
      <c r="M4080" t="b">
        <v>0</v>
      </c>
      <c r="N4080">
        <f>ROUND(E4080/D4080*100,0)</f>
        <v>6</v>
      </c>
      <c r="O4080">
        <f>IFERROR(ROUND(E4080/L4080,2),0)</f>
        <v>182.62</v>
      </c>
      <c r="P4080" s="12" t="s">
        <v>8277</v>
      </c>
      <c r="Q4080" t="s">
        <v>8279</v>
      </c>
      <c r="R4080" s="9">
        <f t="shared" si="194"/>
        <v>42586.295138888891</v>
      </c>
      <c r="S4080" s="9">
        <f t="shared" si="195"/>
        <v>42626.295138888891</v>
      </c>
      <c r="T4080">
        <f t="shared" si="196"/>
        <v>2016</v>
      </c>
    </row>
    <row r="4081" spans="1:20" ht="29" x14ac:dyDescent="0.35">
      <c r="A4081">
        <v>684</v>
      </c>
      <c r="B4081" s="3" t="s">
        <v>685</v>
      </c>
      <c r="C4081" s="3" t="s">
        <v>4794</v>
      </c>
      <c r="D4081" s="6">
        <v>320000</v>
      </c>
      <c r="E4081" s="8">
        <v>23948</v>
      </c>
      <c r="F4081" t="s">
        <v>8220</v>
      </c>
      <c r="G4081" t="s">
        <v>8223</v>
      </c>
      <c r="H4081" t="s">
        <v>8245</v>
      </c>
      <c r="I4081" s="11">
        <v>1406257200</v>
      </c>
      <c r="J4081">
        <v>1403176891</v>
      </c>
      <c r="K4081" t="b">
        <v>0</v>
      </c>
      <c r="L4081">
        <v>135</v>
      </c>
      <c r="M4081" t="b">
        <v>0</v>
      </c>
      <c r="N4081">
        <f>ROUND(E4081/D4081*100,0)</f>
        <v>7</v>
      </c>
      <c r="O4081">
        <f>IFERROR(ROUND(E4081/L4081,2),0)</f>
        <v>177.39</v>
      </c>
      <c r="P4081" s="12" t="s">
        <v>8277</v>
      </c>
      <c r="Q4081" t="s">
        <v>8279</v>
      </c>
      <c r="R4081" s="9">
        <f t="shared" si="194"/>
        <v>41809.473275462966</v>
      </c>
      <c r="S4081" s="9">
        <f t="shared" si="195"/>
        <v>41845.125</v>
      </c>
      <c r="T4081">
        <f t="shared" si="196"/>
        <v>2014</v>
      </c>
    </row>
    <row r="4082" spans="1:20" ht="43.5" x14ac:dyDescent="0.35">
      <c r="A4082">
        <v>3066</v>
      </c>
      <c r="B4082" s="3" t="s">
        <v>3066</v>
      </c>
      <c r="C4082" s="3" t="s">
        <v>7176</v>
      </c>
      <c r="D4082" s="6">
        <v>350000</v>
      </c>
      <c r="E4082" s="8">
        <v>41950</v>
      </c>
      <c r="F4082" t="s">
        <v>8220</v>
      </c>
      <c r="G4082" t="s">
        <v>8225</v>
      </c>
      <c r="H4082" t="s">
        <v>8247</v>
      </c>
      <c r="I4082" s="11">
        <v>1468128537</v>
      </c>
      <c r="J4082">
        <v>1465536537</v>
      </c>
      <c r="K4082" t="b">
        <v>0</v>
      </c>
      <c r="L4082">
        <v>15</v>
      </c>
      <c r="M4082" t="b">
        <v>0</v>
      </c>
      <c r="N4082">
        <f>ROUND(E4082/D4082*100,0)</f>
        <v>12</v>
      </c>
      <c r="O4082">
        <f>IFERROR(ROUND(E4082/L4082,2),0)</f>
        <v>2796.67</v>
      </c>
      <c r="P4082" s="12" t="s">
        <v>8266</v>
      </c>
      <c r="Q4082" t="s">
        <v>8267</v>
      </c>
      <c r="R4082" s="9">
        <f t="shared" si="194"/>
        <v>42531.228437500002</v>
      </c>
      <c r="S4082" s="9">
        <f t="shared" si="195"/>
        <v>42561.228437500002</v>
      </c>
      <c r="T4082">
        <f t="shared" si="196"/>
        <v>2016</v>
      </c>
    </row>
    <row r="4083" spans="1:20" ht="43.5" x14ac:dyDescent="0.35">
      <c r="A4083">
        <v>233</v>
      </c>
      <c r="B4083" s="3" t="s">
        <v>235</v>
      </c>
      <c r="C4083" s="3" t="s">
        <v>4343</v>
      </c>
      <c r="D4083" s="6">
        <v>350000</v>
      </c>
      <c r="E4083" s="8">
        <v>0</v>
      </c>
      <c r="F4083" t="s">
        <v>8220</v>
      </c>
      <c r="G4083" t="s">
        <v>8223</v>
      </c>
      <c r="H4083" t="s">
        <v>8245</v>
      </c>
      <c r="I4083" s="11">
        <v>1475185972</v>
      </c>
      <c r="J4083">
        <v>1472593972</v>
      </c>
      <c r="K4083" t="b">
        <v>0</v>
      </c>
      <c r="L4083">
        <v>0</v>
      </c>
      <c r="M4083" t="b">
        <v>0</v>
      </c>
      <c r="N4083">
        <f>ROUND(E4083/D4083*100,0)</f>
        <v>0</v>
      </c>
      <c r="O4083">
        <f>IFERROR(ROUND(E4083/L4083,2),0)</f>
        <v>0</v>
      </c>
      <c r="P4083" s="12" t="s">
        <v>8290</v>
      </c>
      <c r="Q4083" t="s">
        <v>8292</v>
      </c>
      <c r="R4083" s="9">
        <f t="shared" si="194"/>
        <v>42612.911712962959</v>
      </c>
      <c r="S4083" s="9">
        <f t="shared" si="195"/>
        <v>42642.911712962959</v>
      </c>
      <c r="T4083">
        <f t="shared" si="196"/>
        <v>2016</v>
      </c>
    </row>
    <row r="4084" spans="1:20" ht="43.5" x14ac:dyDescent="0.35">
      <c r="A4084">
        <v>2153</v>
      </c>
      <c r="B4084" s="3" t="s">
        <v>2154</v>
      </c>
      <c r="C4084" s="3" t="s">
        <v>6263</v>
      </c>
      <c r="D4084" s="6">
        <v>372625</v>
      </c>
      <c r="E4084" s="8">
        <v>34</v>
      </c>
      <c r="F4084" t="s">
        <v>8220</v>
      </c>
      <c r="G4084" t="s">
        <v>8223</v>
      </c>
      <c r="H4084" t="s">
        <v>8245</v>
      </c>
      <c r="I4084" s="11">
        <v>1420876740</v>
      </c>
      <c r="J4084">
        <v>1417470718</v>
      </c>
      <c r="K4084" t="b">
        <v>0</v>
      </c>
      <c r="L4084">
        <v>4</v>
      </c>
      <c r="M4084" t="b">
        <v>0</v>
      </c>
      <c r="N4084">
        <f>ROUND(E4084/D4084*100,0)</f>
        <v>0</v>
      </c>
      <c r="O4084">
        <f>IFERROR(ROUND(E4084/L4084,2),0)</f>
        <v>8.5</v>
      </c>
      <c r="P4084" s="12" t="s">
        <v>8285</v>
      </c>
      <c r="Q4084" t="s">
        <v>8300</v>
      </c>
      <c r="R4084" s="9">
        <f t="shared" si="194"/>
        <v>41974.911087962959</v>
      </c>
      <c r="S4084" s="9">
        <f t="shared" si="195"/>
        <v>42014.332638888889</v>
      </c>
      <c r="T4084">
        <f t="shared" si="196"/>
        <v>2014</v>
      </c>
    </row>
    <row r="4085" spans="1:20" ht="29" x14ac:dyDescent="0.35">
      <c r="A4085">
        <v>1917</v>
      </c>
      <c r="B4085" s="3" t="s">
        <v>1918</v>
      </c>
      <c r="C4085" s="3" t="s">
        <v>6027</v>
      </c>
      <c r="D4085" s="6">
        <v>390000</v>
      </c>
      <c r="E4085" s="8">
        <v>205025</v>
      </c>
      <c r="F4085" t="s">
        <v>8220</v>
      </c>
      <c r="G4085" t="s">
        <v>8230</v>
      </c>
      <c r="H4085" t="s">
        <v>8251</v>
      </c>
      <c r="I4085" s="11">
        <v>1486708133</v>
      </c>
      <c r="J4085">
        <v>1484116133</v>
      </c>
      <c r="K4085" t="b">
        <v>0</v>
      </c>
      <c r="L4085">
        <v>70</v>
      </c>
      <c r="M4085" t="b">
        <v>0</v>
      </c>
      <c r="N4085">
        <f>ROUND(E4085/D4085*100,0)</f>
        <v>53</v>
      </c>
      <c r="O4085">
        <f>IFERROR(ROUND(E4085/L4085,2),0)</f>
        <v>2928.93</v>
      </c>
      <c r="P4085" s="12" t="s">
        <v>8277</v>
      </c>
      <c r="Q4085" t="s">
        <v>8287</v>
      </c>
      <c r="R4085" s="9">
        <f t="shared" si="194"/>
        <v>42746.270057870366</v>
      </c>
      <c r="S4085" s="9">
        <f t="shared" si="195"/>
        <v>42776.270057870366</v>
      </c>
      <c r="T4085">
        <f t="shared" si="196"/>
        <v>2017</v>
      </c>
    </row>
    <row r="4086" spans="1:20" x14ac:dyDescent="0.35">
      <c r="A4086">
        <v>2147</v>
      </c>
      <c r="B4086" s="3" t="s">
        <v>2148</v>
      </c>
      <c r="C4086" s="3" t="s">
        <v>6257</v>
      </c>
      <c r="D4086" s="6">
        <v>390000</v>
      </c>
      <c r="E4086" s="8">
        <v>2716</v>
      </c>
      <c r="F4086" t="s">
        <v>8220</v>
      </c>
      <c r="G4086" t="s">
        <v>8223</v>
      </c>
      <c r="H4086" t="s">
        <v>8245</v>
      </c>
      <c r="I4086" s="11">
        <v>1416125148</v>
      </c>
      <c r="J4086">
        <v>1413356748</v>
      </c>
      <c r="K4086" t="b">
        <v>0</v>
      </c>
      <c r="L4086">
        <v>55</v>
      </c>
      <c r="M4086" t="b">
        <v>0</v>
      </c>
      <c r="N4086">
        <f>ROUND(E4086/D4086*100,0)</f>
        <v>1</v>
      </c>
      <c r="O4086">
        <f>IFERROR(ROUND(E4086/L4086,2),0)</f>
        <v>49.38</v>
      </c>
      <c r="P4086" s="12" t="s">
        <v>8285</v>
      </c>
      <c r="Q4086" t="s">
        <v>8300</v>
      </c>
      <c r="R4086" s="9">
        <f t="shared" si="194"/>
        <v>41927.295694444445</v>
      </c>
      <c r="S4086" s="9">
        <f t="shared" si="195"/>
        <v>41959.337361111116</v>
      </c>
      <c r="T4086">
        <f t="shared" si="196"/>
        <v>2014</v>
      </c>
    </row>
    <row r="4087" spans="1:20" ht="43.5" x14ac:dyDescent="0.35">
      <c r="A4087">
        <v>1095</v>
      </c>
      <c r="B4087" s="3" t="s">
        <v>1096</v>
      </c>
      <c r="C4087" s="3" t="s">
        <v>5205</v>
      </c>
      <c r="D4087" s="6">
        <v>500000</v>
      </c>
      <c r="E4087" s="8">
        <v>25174</v>
      </c>
      <c r="F4087" t="s">
        <v>8220</v>
      </c>
      <c r="G4087" t="s">
        <v>8223</v>
      </c>
      <c r="H4087" t="s">
        <v>8245</v>
      </c>
      <c r="I4087" s="11">
        <v>1377867220</v>
      </c>
      <c r="J4087">
        <v>1375275220</v>
      </c>
      <c r="K4087" t="b">
        <v>0</v>
      </c>
      <c r="L4087">
        <v>94</v>
      </c>
      <c r="M4087" t="b">
        <v>0</v>
      </c>
      <c r="N4087">
        <f>ROUND(E4087/D4087*100,0)</f>
        <v>5</v>
      </c>
      <c r="O4087">
        <f>IFERROR(ROUND(E4087/L4087,2),0)</f>
        <v>267.81</v>
      </c>
      <c r="P4087" s="12" t="s">
        <v>8285</v>
      </c>
      <c r="Q4087" t="s">
        <v>8300</v>
      </c>
      <c r="R4087" s="9">
        <f t="shared" si="194"/>
        <v>41486.537268518521</v>
      </c>
      <c r="S4087" s="9">
        <f t="shared" si="195"/>
        <v>41516.537268518521</v>
      </c>
      <c r="T4087">
        <f t="shared" si="196"/>
        <v>2013</v>
      </c>
    </row>
    <row r="4088" spans="1:20" ht="29" x14ac:dyDescent="0.35">
      <c r="A4088">
        <v>3118</v>
      </c>
      <c r="B4088" s="3" t="s">
        <v>3118</v>
      </c>
      <c r="C4088" s="3" t="s">
        <v>7228</v>
      </c>
      <c r="D4088" s="6">
        <v>500000</v>
      </c>
      <c r="E4088" s="8">
        <v>1550</v>
      </c>
      <c r="F4088" t="s">
        <v>8220</v>
      </c>
      <c r="G4088" t="s">
        <v>8234</v>
      </c>
      <c r="H4088" t="s">
        <v>8254</v>
      </c>
      <c r="I4088" s="11">
        <v>1467473723</v>
      </c>
      <c r="J4088">
        <v>1465832123</v>
      </c>
      <c r="K4088" t="b">
        <v>0</v>
      </c>
      <c r="L4088">
        <v>2</v>
      </c>
      <c r="M4088" t="b">
        <v>0</v>
      </c>
      <c r="N4088">
        <f>ROUND(E4088/D4088*100,0)</f>
        <v>0</v>
      </c>
      <c r="O4088">
        <f>IFERROR(ROUND(E4088/L4088,2),0)</f>
        <v>775</v>
      </c>
      <c r="P4088" s="12" t="s">
        <v>8266</v>
      </c>
      <c r="Q4088" t="s">
        <v>8267</v>
      </c>
      <c r="R4088" s="9">
        <f t="shared" si="194"/>
        <v>42534.649571759262</v>
      </c>
      <c r="S4088" s="9">
        <f t="shared" si="195"/>
        <v>42553.649571759262</v>
      </c>
      <c r="T4088">
        <f t="shared" si="196"/>
        <v>2016</v>
      </c>
    </row>
    <row r="4089" spans="1:20" ht="43.5" x14ac:dyDescent="0.35">
      <c r="A4089">
        <v>2140</v>
      </c>
      <c r="B4089" s="3" t="s">
        <v>2141</v>
      </c>
      <c r="C4089" s="3" t="s">
        <v>6250</v>
      </c>
      <c r="D4089" s="6">
        <v>500000</v>
      </c>
      <c r="E4089" s="8">
        <v>560</v>
      </c>
      <c r="F4089" t="s">
        <v>8220</v>
      </c>
      <c r="G4089" t="s">
        <v>8223</v>
      </c>
      <c r="H4089" t="s">
        <v>8245</v>
      </c>
      <c r="I4089" s="11">
        <v>1357934424</v>
      </c>
      <c r="J4089">
        <v>1355342424</v>
      </c>
      <c r="K4089" t="b">
        <v>0</v>
      </c>
      <c r="L4089">
        <v>11</v>
      </c>
      <c r="M4089" t="b">
        <v>0</v>
      </c>
      <c r="N4089">
        <f>ROUND(E4089/D4089*100,0)</f>
        <v>0</v>
      </c>
      <c r="O4089">
        <f>IFERROR(ROUND(E4089/L4089,2),0)</f>
        <v>50.91</v>
      </c>
      <c r="P4089" s="12" t="s">
        <v>8285</v>
      </c>
      <c r="Q4089" t="s">
        <v>8300</v>
      </c>
      <c r="R4089" s="9">
        <f t="shared" si="194"/>
        <v>41255.833611111113</v>
      </c>
      <c r="S4089" s="9">
        <f t="shared" si="195"/>
        <v>41285.833611111113</v>
      </c>
      <c r="T4089">
        <f t="shared" si="196"/>
        <v>2012</v>
      </c>
    </row>
    <row r="4090" spans="1:20" ht="43.5" x14ac:dyDescent="0.35">
      <c r="A4090">
        <v>189</v>
      </c>
      <c r="B4090" s="3" t="s">
        <v>191</v>
      </c>
      <c r="C4090" s="3" t="s">
        <v>4299</v>
      </c>
      <c r="D4090" s="6">
        <v>500000</v>
      </c>
      <c r="E4090" s="8">
        <v>345</v>
      </c>
      <c r="F4090" t="s">
        <v>8220</v>
      </c>
      <c r="G4090" t="s">
        <v>8223</v>
      </c>
      <c r="H4090" t="s">
        <v>8245</v>
      </c>
      <c r="I4090" s="11">
        <v>1472920477</v>
      </c>
      <c r="J4090">
        <v>1467736477</v>
      </c>
      <c r="K4090" t="b">
        <v>0</v>
      </c>
      <c r="L4090">
        <v>5</v>
      </c>
      <c r="M4090" t="b">
        <v>0</v>
      </c>
      <c r="N4090">
        <f>ROUND(E4090/D4090*100,0)</f>
        <v>0</v>
      </c>
      <c r="O4090">
        <f>IFERROR(ROUND(E4090/L4090,2),0)</f>
        <v>69</v>
      </c>
      <c r="P4090" s="12" t="s">
        <v>8290</v>
      </c>
      <c r="Q4090" t="s">
        <v>8292</v>
      </c>
      <c r="R4090" s="9">
        <f t="shared" si="194"/>
        <v>42556.690706018519</v>
      </c>
      <c r="S4090" s="9">
        <f t="shared" si="195"/>
        <v>42616.690706018519</v>
      </c>
      <c r="T4090">
        <f t="shared" si="196"/>
        <v>2016</v>
      </c>
    </row>
    <row r="4091" spans="1:20" ht="43.5" x14ac:dyDescent="0.35">
      <c r="A4091">
        <v>1116</v>
      </c>
      <c r="B4091" s="3" t="s">
        <v>1117</v>
      </c>
      <c r="C4091" s="3" t="s">
        <v>5226</v>
      </c>
      <c r="D4091" s="6">
        <v>500000</v>
      </c>
      <c r="E4091" s="8">
        <v>178.52</v>
      </c>
      <c r="F4091" t="s">
        <v>8220</v>
      </c>
      <c r="G4091" t="s">
        <v>8223</v>
      </c>
      <c r="H4091" t="s">
        <v>8245</v>
      </c>
      <c r="I4091" s="11">
        <v>1339273208</v>
      </c>
      <c r="J4091">
        <v>1334089208</v>
      </c>
      <c r="K4091" t="b">
        <v>0</v>
      </c>
      <c r="L4091">
        <v>10</v>
      </c>
      <c r="M4091" t="b">
        <v>0</v>
      </c>
      <c r="N4091">
        <f>ROUND(E4091/D4091*100,0)</f>
        <v>0</v>
      </c>
      <c r="O4091">
        <f>IFERROR(ROUND(E4091/L4091,2),0)</f>
        <v>17.850000000000001</v>
      </c>
      <c r="P4091" s="12" t="s">
        <v>8285</v>
      </c>
      <c r="Q4091" t="s">
        <v>8300</v>
      </c>
      <c r="R4091" s="9">
        <f t="shared" si="194"/>
        <v>41009.847314814811</v>
      </c>
      <c r="S4091" s="9">
        <f t="shared" si="195"/>
        <v>41069.847314814811</v>
      </c>
      <c r="T4091">
        <f t="shared" si="196"/>
        <v>2012</v>
      </c>
    </row>
    <row r="4092" spans="1:20" ht="29" x14ac:dyDescent="0.35">
      <c r="A4092">
        <v>1447</v>
      </c>
      <c r="B4092" s="3" t="s">
        <v>1448</v>
      </c>
      <c r="C4092" s="3" t="s">
        <v>5557</v>
      </c>
      <c r="D4092" s="6">
        <v>500000</v>
      </c>
      <c r="E4092" s="8">
        <v>75</v>
      </c>
      <c r="F4092" t="s">
        <v>8220</v>
      </c>
      <c r="G4092" t="s">
        <v>8223</v>
      </c>
      <c r="H4092" t="s">
        <v>8245</v>
      </c>
      <c r="I4092" s="11">
        <v>1467999134</v>
      </c>
      <c r="J4092">
        <v>1465407134</v>
      </c>
      <c r="K4092" t="b">
        <v>0</v>
      </c>
      <c r="L4092">
        <v>3</v>
      </c>
      <c r="M4092" t="b">
        <v>0</v>
      </c>
      <c r="N4092">
        <f>ROUND(E4092/D4092*100,0)</f>
        <v>0</v>
      </c>
      <c r="O4092">
        <f>IFERROR(ROUND(E4092/L4092,2),0)</f>
        <v>25</v>
      </c>
      <c r="P4092" s="12" t="s">
        <v>8280</v>
      </c>
      <c r="Q4092" t="s">
        <v>8313</v>
      </c>
      <c r="R4092" s="9">
        <f t="shared" si="194"/>
        <v>42529.730717592596</v>
      </c>
      <c r="S4092" s="9">
        <f t="shared" si="195"/>
        <v>42559.730717592596</v>
      </c>
      <c r="T4092">
        <f t="shared" si="196"/>
        <v>2016</v>
      </c>
    </row>
    <row r="4093" spans="1:20" ht="58" x14ac:dyDescent="0.35">
      <c r="A4093">
        <v>2948</v>
      </c>
      <c r="B4093" s="3" t="s">
        <v>2948</v>
      </c>
      <c r="C4093" s="3" t="s">
        <v>7058</v>
      </c>
      <c r="D4093" s="6">
        <v>500000</v>
      </c>
      <c r="E4093" s="8">
        <v>24</v>
      </c>
      <c r="F4093" t="s">
        <v>8220</v>
      </c>
      <c r="G4093" t="s">
        <v>8223</v>
      </c>
      <c r="H4093" t="s">
        <v>8245</v>
      </c>
      <c r="I4093" s="11">
        <v>1433259293</v>
      </c>
      <c r="J4093">
        <v>1428075293</v>
      </c>
      <c r="K4093" t="b">
        <v>0</v>
      </c>
      <c r="L4093">
        <v>9</v>
      </c>
      <c r="M4093" t="b">
        <v>0</v>
      </c>
      <c r="N4093">
        <f>ROUND(E4093/D4093*100,0)</f>
        <v>0</v>
      </c>
      <c r="O4093">
        <f>IFERROR(ROUND(E4093/L4093,2),0)</f>
        <v>2.67</v>
      </c>
      <c r="P4093" s="12" t="s">
        <v>8266</v>
      </c>
      <c r="Q4093" t="s">
        <v>8267</v>
      </c>
      <c r="R4093" s="9">
        <f t="shared" si="194"/>
        <v>42097.649224537032</v>
      </c>
      <c r="S4093" s="9">
        <f t="shared" si="195"/>
        <v>42157.649224537032</v>
      </c>
      <c r="T4093">
        <f t="shared" si="196"/>
        <v>2015</v>
      </c>
    </row>
    <row r="4094" spans="1:20" ht="29" x14ac:dyDescent="0.35">
      <c r="A4094">
        <v>178</v>
      </c>
      <c r="B4094" s="3" t="s">
        <v>180</v>
      </c>
      <c r="C4094" s="3" t="s">
        <v>4288</v>
      </c>
      <c r="D4094" s="6">
        <v>500000</v>
      </c>
      <c r="E4094" s="8">
        <v>0</v>
      </c>
      <c r="F4094" t="s">
        <v>8220</v>
      </c>
      <c r="G4094" t="s">
        <v>8226</v>
      </c>
      <c r="H4094" t="s">
        <v>8248</v>
      </c>
      <c r="I4094" s="11">
        <v>1448582145</v>
      </c>
      <c r="J4094">
        <v>1445986545</v>
      </c>
      <c r="K4094" t="b">
        <v>0</v>
      </c>
      <c r="L4094">
        <v>0</v>
      </c>
      <c r="M4094" t="b">
        <v>0</v>
      </c>
      <c r="N4094">
        <f>ROUND(E4094/D4094*100,0)</f>
        <v>0</v>
      </c>
      <c r="O4094">
        <f>IFERROR(ROUND(E4094/L4094,2),0)</f>
        <v>0</v>
      </c>
      <c r="P4094" s="12" t="s">
        <v>8290</v>
      </c>
      <c r="Q4094" t="s">
        <v>8292</v>
      </c>
      <c r="R4094" s="9">
        <f t="shared" si="194"/>
        <v>42304.955381944441</v>
      </c>
      <c r="S4094" s="9">
        <f t="shared" si="195"/>
        <v>42334.997048611112</v>
      </c>
      <c r="T4094">
        <f t="shared" si="196"/>
        <v>2015</v>
      </c>
    </row>
    <row r="4095" spans="1:20" ht="58" x14ac:dyDescent="0.35">
      <c r="A4095">
        <v>686</v>
      </c>
      <c r="B4095" s="3" t="s">
        <v>687</v>
      </c>
      <c r="C4095" s="3" t="s">
        <v>4796</v>
      </c>
      <c r="D4095" s="6">
        <v>500000</v>
      </c>
      <c r="E4095" s="8">
        <v>0</v>
      </c>
      <c r="F4095" t="s">
        <v>8220</v>
      </c>
      <c r="G4095" t="s">
        <v>8236</v>
      </c>
      <c r="H4095" t="s">
        <v>8248</v>
      </c>
      <c r="I4095" s="11">
        <v>1438618170</v>
      </c>
      <c r="J4095">
        <v>1436026170</v>
      </c>
      <c r="K4095" t="b">
        <v>0</v>
      </c>
      <c r="L4095">
        <v>0</v>
      </c>
      <c r="M4095" t="b">
        <v>0</v>
      </c>
      <c r="N4095">
        <f>ROUND(E4095/D4095*100,0)</f>
        <v>0</v>
      </c>
      <c r="O4095">
        <f>IFERROR(ROUND(E4095/L4095,2),0)</f>
        <v>0</v>
      </c>
      <c r="P4095" s="12" t="s">
        <v>8277</v>
      </c>
      <c r="Q4095" t="s">
        <v>8279</v>
      </c>
      <c r="R4095" s="9">
        <f t="shared" si="194"/>
        <v>42189.673263888893</v>
      </c>
      <c r="S4095" s="9">
        <f t="shared" si="195"/>
        <v>42219.673263888893</v>
      </c>
      <c r="T4095">
        <f t="shared" si="196"/>
        <v>2015</v>
      </c>
    </row>
    <row r="4096" spans="1:20" ht="58" x14ac:dyDescent="0.35">
      <c r="A4096">
        <v>2642</v>
      </c>
      <c r="B4096" s="3" t="s">
        <v>2642</v>
      </c>
      <c r="C4096" s="3" t="s">
        <v>6752</v>
      </c>
      <c r="D4096" s="6">
        <v>500000</v>
      </c>
      <c r="E4096" s="8">
        <v>0</v>
      </c>
      <c r="F4096" t="s">
        <v>8220</v>
      </c>
      <c r="G4096" t="s">
        <v>8235</v>
      </c>
      <c r="H4096" t="s">
        <v>8248</v>
      </c>
      <c r="I4096" s="11">
        <v>1468565820</v>
      </c>
      <c r="J4096">
        <v>1465970108</v>
      </c>
      <c r="K4096" t="b">
        <v>0</v>
      </c>
      <c r="L4096">
        <v>0</v>
      </c>
      <c r="M4096" t="b">
        <v>0</v>
      </c>
      <c r="N4096">
        <f>ROUND(E4096/D4096*100,0)</f>
        <v>0</v>
      </c>
      <c r="O4096">
        <f>IFERROR(ROUND(E4096/L4096,2),0)</f>
        <v>0</v>
      </c>
      <c r="P4096" s="12" t="s">
        <v>8277</v>
      </c>
      <c r="Q4096" t="s">
        <v>8284</v>
      </c>
      <c r="R4096" s="9">
        <f t="shared" si="194"/>
        <v>42536.246620370366</v>
      </c>
      <c r="S4096" s="9">
        <f t="shared" si="195"/>
        <v>42566.289583333331</v>
      </c>
      <c r="T4096">
        <f t="shared" si="196"/>
        <v>2016</v>
      </c>
    </row>
    <row r="4097" spans="1:20" ht="43.5" x14ac:dyDescent="0.35">
      <c r="A4097">
        <v>486</v>
      </c>
      <c r="B4097" s="3" t="s">
        <v>487</v>
      </c>
      <c r="C4097" s="3" t="s">
        <v>4596</v>
      </c>
      <c r="D4097" s="6">
        <v>550000</v>
      </c>
      <c r="E4097" s="8">
        <v>50</v>
      </c>
      <c r="F4097" t="s">
        <v>8220</v>
      </c>
      <c r="G4097" t="s">
        <v>8225</v>
      </c>
      <c r="H4097" t="s">
        <v>8247</v>
      </c>
      <c r="I4097" s="11">
        <v>1401662239</v>
      </c>
      <c r="J4097">
        <v>1399070239</v>
      </c>
      <c r="K4097" t="b">
        <v>0</v>
      </c>
      <c r="L4097">
        <v>1</v>
      </c>
      <c r="M4097" t="b">
        <v>0</v>
      </c>
      <c r="N4097">
        <f>ROUND(E4097/D4097*100,0)</f>
        <v>0</v>
      </c>
      <c r="O4097">
        <f>IFERROR(ROUND(E4097/L4097,2),0)</f>
        <v>50</v>
      </c>
      <c r="P4097" s="12" t="s">
        <v>8290</v>
      </c>
      <c r="Q4097" t="s">
        <v>8304</v>
      </c>
      <c r="R4097" s="9">
        <f t="shared" si="194"/>
        <v>41761.94258101852</v>
      </c>
      <c r="S4097" s="9">
        <f t="shared" si="195"/>
        <v>41791.94258101852</v>
      </c>
      <c r="T4097">
        <f t="shared" si="196"/>
        <v>2014</v>
      </c>
    </row>
    <row r="4098" spans="1:20" ht="58" x14ac:dyDescent="0.35">
      <c r="A4098">
        <v>1105</v>
      </c>
      <c r="B4098" s="3" t="s">
        <v>1106</v>
      </c>
      <c r="C4098" s="3" t="s">
        <v>5215</v>
      </c>
      <c r="D4098" s="6">
        <v>900000</v>
      </c>
      <c r="E4098" s="8">
        <v>1431</v>
      </c>
      <c r="F4098" t="s">
        <v>8220</v>
      </c>
      <c r="G4098" t="s">
        <v>8223</v>
      </c>
      <c r="H4098" t="s">
        <v>8245</v>
      </c>
      <c r="I4098" s="11">
        <v>1395627327</v>
      </c>
      <c r="J4098">
        <v>1393038927</v>
      </c>
      <c r="K4098" t="b">
        <v>0</v>
      </c>
      <c r="L4098">
        <v>20</v>
      </c>
      <c r="M4098" t="b">
        <v>0</v>
      </c>
      <c r="N4098">
        <f>ROUND(E4098/D4098*100,0)</f>
        <v>0</v>
      </c>
      <c r="O4098">
        <f>IFERROR(ROUND(E4098/L4098,2),0)</f>
        <v>71.55</v>
      </c>
      <c r="P4098" s="12" t="s">
        <v>8285</v>
      </c>
      <c r="Q4098" t="s">
        <v>8300</v>
      </c>
      <c r="R4098" s="9">
        <f t="shared" si="194"/>
        <v>41692.135729166665</v>
      </c>
      <c r="S4098" s="9">
        <f t="shared" si="195"/>
        <v>41722.0940625</v>
      </c>
      <c r="T4098">
        <f t="shared" si="196"/>
        <v>2014</v>
      </c>
    </row>
    <row r="4099" spans="1:20" ht="43.5" x14ac:dyDescent="0.35">
      <c r="A4099">
        <v>3081</v>
      </c>
      <c r="B4099" s="3" t="s">
        <v>3081</v>
      </c>
      <c r="C4099" s="3" t="s">
        <v>7191</v>
      </c>
      <c r="D4099" s="6">
        <v>1000000</v>
      </c>
      <c r="E4099" s="8">
        <v>2103</v>
      </c>
      <c r="F4099" t="s">
        <v>8220</v>
      </c>
      <c r="G4099" t="s">
        <v>8223</v>
      </c>
      <c r="H4099" t="s">
        <v>8245</v>
      </c>
      <c r="I4099" s="11">
        <v>1442722891</v>
      </c>
      <c r="J4099">
        <v>1440130891</v>
      </c>
      <c r="K4099" t="b">
        <v>0</v>
      </c>
      <c r="L4099">
        <v>5</v>
      </c>
      <c r="M4099" t="b">
        <v>0</v>
      </c>
      <c r="N4099">
        <f>ROUND(E4099/D4099*100,0)</f>
        <v>0</v>
      </c>
      <c r="O4099">
        <f>IFERROR(ROUND(E4099/L4099,2),0)</f>
        <v>420.6</v>
      </c>
      <c r="P4099" s="12" t="s">
        <v>8266</v>
      </c>
      <c r="Q4099" t="s">
        <v>8267</v>
      </c>
      <c r="R4099" s="9">
        <f t="shared" ref="R4099:R4115" si="197">(((J4099/60)/60)/24)+DATE(1970,1,1)</f>
        <v>42237.181608796294</v>
      </c>
      <c r="S4099" s="9">
        <f t="shared" ref="S4099:S4115" si="198">(((I4099/60)/60)/24)+DATE(1970,1,1)</f>
        <v>42267.181608796294</v>
      </c>
      <c r="T4099">
        <f t="shared" si="196"/>
        <v>2015</v>
      </c>
    </row>
    <row r="4100" spans="1:20" ht="58" x14ac:dyDescent="0.35">
      <c r="A4100">
        <v>192</v>
      </c>
      <c r="B4100" s="3" t="s">
        <v>194</v>
      </c>
      <c r="C4100" s="3" t="s">
        <v>4302</v>
      </c>
      <c r="D4100" s="6">
        <v>1000000</v>
      </c>
      <c r="E4100" s="8">
        <v>17</v>
      </c>
      <c r="F4100" t="s">
        <v>8220</v>
      </c>
      <c r="G4100" t="s">
        <v>8223</v>
      </c>
      <c r="H4100" t="s">
        <v>8245</v>
      </c>
      <c r="I4100" s="11">
        <v>1413572432</v>
      </c>
      <c r="J4100">
        <v>1410980432</v>
      </c>
      <c r="K4100" t="b">
        <v>0</v>
      </c>
      <c r="L4100">
        <v>3</v>
      </c>
      <c r="M4100" t="b">
        <v>0</v>
      </c>
      <c r="N4100">
        <f>ROUND(E4100/D4100*100,0)</f>
        <v>0</v>
      </c>
      <c r="O4100">
        <f>IFERROR(ROUND(E4100/L4100,2),0)</f>
        <v>5.67</v>
      </c>
      <c r="P4100" s="12" t="s">
        <v>8290</v>
      </c>
      <c r="Q4100" t="s">
        <v>8292</v>
      </c>
      <c r="R4100" s="9">
        <f t="shared" si="197"/>
        <v>41899.792037037041</v>
      </c>
      <c r="S4100" s="9">
        <f t="shared" si="198"/>
        <v>41929.792037037041</v>
      </c>
      <c r="T4100">
        <f t="shared" si="196"/>
        <v>2014</v>
      </c>
    </row>
    <row r="4101" spans="1:20" ht="58" x14ac:dyDescent="0.35">
      <c r="A4101">
        <v>3629</v>
      </c>
      <c r="B4101" s="3" t="s">
        <v>3627</v>
      </c>
      <c r="C4101" s="3" t="s">
        <v>7739</v>
      </c>
      <c r="D4101" s="6">
        <v>1000000</v>
      </c>
      <c r="E4101" s="8">
        <v>2</v>
      </c>
      <c r="F4101" t="s">
        <v>8220</v>
      </c>
      <c r="G4101" t="s">
        <v>8223</v>
      </c>
      <c r="H4101" t="s">
        <v>8245</v>
      </c>
      <c r="I4101" s="11">
        <v>1462467600</v>
      </c>
      <c r="J4101">
        <v>1457403364</v>
      </c>
      <c r="K4101" t="b">
        <v>0</v>
      </c>
      <c r="L4101">
        <v>2</v>
      </c>
      <c r="M4101" t="b">
        <v>0</v>
      </c>
      <c r="N4101">
        <f>ROUND(E4101/D4101*100,0)</f>
        <v>0</v>
      </c>
      <c r="O4101">
        <f>IFERROR(ROUND(E4101/L4101,2),0)</f>
        <v>1</v>
      </c>
      <c r="P4101" s="12" t="s">
        <v>8266</v>
      </c>
      <c r="Q4101" t="s">
        <v>8269</v>
      </c>
      <c r="R4101" s="9">
        <f t="shared" si="197"/>
        <v>42437.094490740739</v>
      </c>
      <c r="S4101" s="9">
        <f t="shared" si="198"/>
        <v>42495.708333333328</v>
      </c>
      <c r="T4101">
        <f t="shared" si="196"/>
        <v>2016</v>
      </c>
    </row>
    <row r="4102" spans="1:20" x14ac:dyDescent="0.35">
      <c r="A4102">
        <v>3061</v>
      </c>
      <c r="B4102" s="3" t="s">
        <v>3061</v>
      </c>
      <c r="C4102" s="3" t="s">
        <v>7171</v>
      </c>
      <c r="D4102" s="6">
        <v>1000000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1407955748</v>
      </c>
      <c r="J4102">
        <v>1405363748</v>
      </c>
      <c r="K4102" t="b">
        <v>0</v>
      </c>
      <c r="L4102">
        <v>0</v>
      </c>
      <c r="M4102" t="b">
        <v>0</v>
      </c>
      <c r="N4102">
        <f>ROUND(E4102/D4102*100,0)</f>
        <v>0</v>
      </c>
      <c r="O4102">
        <f>IFERROR(ROUND(E4102/L4102,2),0)</f>
        <v>0</v>
      </c>
      <c r="P4102" s="12" t="s">
        <v>8266</v>
      </c>
      <c r="Q4102" t="s">
        <v>8267</v>
      </c>
      <c r="R4102" s="9">
        <f t="shared" si="197"/>
        <v>41834.784120370372</v>
      </c>
      <c r="S4102" s="9">
        <f t="shared" si="198"/>
        <v>41864.784120370372</v>
      </c>
      <c r="T4102">
        <f t="shared" si="196"/>
        <v>2014</v>
      </c>
    </row>
    <row r="4103" spans="1:20" ht="43.5" x14ac:dyDescent="0.35">
      <c r="A4103">
        <v>3120</v>
      </c>
      <c r="B4103" s="3" t="s">
        <v>3120</v>
      </c>
      <c r="C4103" s="3" t="s">
        <v>7230</v>
      </c>
      <c r="D4103" s="6">
        <v>1300000</v>
      </c>
      <c r="E4103" s="8">
        <v>128</v>
      </c>
      <c r="F4103" t="s">
        <v>8220</v>
      </c>
      <c r="G4103" t="s">
        <v>8232</v>
      </c>
      <c r="H4103" t="s">
        <v>8248</v>
      </c>
      <c r="I4103" s="11">
        <v>1462484196</v>
      </c>
      <c r="J4103">
        <v>1457303796</v>
      </c>
      <c r="K4103" t="b">
        <v>0</v>
      </c>
      <c r="L4103">
        <v>10</v>
      </c>
      <c r="M4103" t="b">
        <v>0</v>
      </c>
      <c r="N4103">
        <f>ROUND(E4103/D4103*100,0)</f>
        <v>0</v>
      </c>
      <c r="O4103">
        <f>IFERROR(ROUND(E4103/L4103,2),0)</f>
        <v>12.8</v>
      </c>
      <c r="P4103" s="12" t="s">
        <v>8266</v>
      </c>
      <c r="Q4103" t="s">
        <v>8267</v>
      </c>
      <c r="R4103" s="9">
        <f t="shared" si="197"/>
        <v>42435.942083333335</v>
      </c>
      <c r="S4103" s="9">
        <f t="shared" si="198"/>
        <v>42495.900416666671</v>
      </c>
      <c r="T4103">
        <f t="shared" si="196"/>
        <v>2016</v>
      </c>
    </row>
    <row r="4104" spans="1:20" ht="43.5" x14ac:dyDescent="0.35">
      <c r="A4104">
        <v>3079</v>
      </c>
      <c r="B4104" s="3" t="s">
        <v>3079</v>
      </c>
      <c r="C4104" s="3" t="s">
        <v>7189</v>
      </c>
      <c r="D4104" s="6">
        <v>1333666</v>
      </c>
      <c r="E4104" s="8">
        <v>11226</v>
      </c>
      <c r="F4104" t="s">
        <v>8220</v>
      </c>
      <c r="G4104" t="s">
        <v>8223</v>
      </c>
      <c r="H4104" t="s">
        <v>8245</v>
      </c>
      <c r="I4104" s="11">
        <v>1427040435</v>
      </c>
      <c r="J4104">
        <v>1424452035</v>
      </c>
      <c r="K4104" t="b">
        <v>0</v>
      </c>
      <c r="L4104">
        <v>27</v>
      </c>
      <c r="M4104" t="b">
        <v>0</v>
      </c>
      <c r="N4104">
        <f>ROUND(E4104/D4104*100,0)</f>
        <v>1</v>
      </c>
      <c r="O4104">
        <f>IFERROR(ROUND(E4104/L4104,2),0)</f>
        <v>415.78</v>
      </c>
      <c r="P4104" s="12" t="s">
        <v>8266</v>
      </c>
      <c r="Q4104" t="s">
        <v>8267</v>
      </c>
      <c r="R4104" s="9">
        <f t="shared" si="197"/>
        <v>42055.713368055556</v>
      </c>
      <c r="S4104" s="9">
        <f t="shared" si="198"/>
        <v>42085.671701388885</v>
      </c>
      <c r="T4104">
        <f t="shared" si="196"/>
        <v>2015</v>
      </c>
    </row>
    <row r="4105" spans="1:20" ht="58" x14ac:dyDescent="0.35">
      <c r="A4105">
        <v>223</v>
      </c>
      <c r="B4105" s="3" t="s">
        <v>225</v>
      </c>
      <c r="C4105" s="3" t="s">
        <v>4333</v>
      </c>
      <c r="D4105" s="6">
        <v>1500000</v>
      </c>
      <c r="E4105" s="8">
        <v>0</v>
      </c>
      <c r="F4105" t="s">
        <v>8220</v>
      </c>
      <c r="G4105" t="s">
        <v>8223</v>
      </c>
      <c r="H4105" t="s">
        <v>8245</v>
      </c>
      <c r="I4105" s="11">
        <v>1463879100</v>
      </c>
      <c r="J4105">
        <v>1461287350</v>
      </c>
      <c r="K4105" t="b">
        <v>0</v>
      </c>
      <c r="L4105">
        <v>0</v>
      </c>
      <c r="M4105" t="b">
        <v>0</v>
      </c>
      <c r="N4105">
        <f>ROUND(E4105/D4105*100,0)</f>
        <v>0</v>
      </c>
      <c r="O4105">
        <f>IFERROR(ROUND(E4105/L4105,2),0)</f>
        <v>0</v>
      </c>
      <c r="P4105" s="12" t="s">
        <v>8290</v>
      </c>
      <c r="Q4105" t="s">
        <v>8292</v>
      </c>
      <c r="R4105" s="9">
        <f t="shared" si="197"/>
        <v>42482.048032407409</v>
      </c>
      <c r="S4105" s="9">
        <f t="shared" si="198"/>
        <v>42512.045138888891</v>
      </c>
      <c r="T4105">
        <f t="shared" si="196"/>
        <v>2016</v>
      </c>
    </row>
    <row r="4106" spans="1:20" ht="43.5" x14ac:dyDescent="0.35">
      <c r="A4106">
        <v>231</v>
      </c>
      <c r="B4106" s="3" t="s">
        <v>233</v>
      </c>
      <c r="C4106" s="3" t="s">
        <v>4341</v>
      </c>
      <c r="D4106" s="6">
        <v>1500000</v>
      </c>
      <c r="E4106" s="8">
        <v>0</v>
      </c>
      <c r="F4106" t="s">
        <v>8220</v>
      </c>
      <c r="G4106" t="s">
        <v>8223</v>
      </c>
      <c r="H4106" t="s">
        <v>8245</v>
      </c>
      <c r="I4106" s="11">
        <v>1451775651</v>
      </c>
      <c r="J4106">
        <v>1449183651</v>
      </c>
      <c r="K4106" t="b">
        <v>0</v>
      </c>
      <c r="L4106">
        <v>0</v>
      </c>
      <c r="M4106" t="b">
        <v>0</v>
      </c>
      <c r="N4106">
        <f>ROUND(E4106/D4106*100,0)</f>
        <v>0</v>
      </c>
      <c r="O4106">
        <f>IFERROR(ROUND(E4106/L4106,2),0)</f>
        <v>0</v>
      </c>
      <c r="P4106" s="12" t="s">
        <v>8290</v>
      </c>
      <c r="Q4106" t="s">
        <v>8292</v>
      </c>
      <c r="R4106" s="9">
        <f t="shared" si="197"/>
        <v>42341.958923611113</v>
      </c>
      <c r="S4106" s="9">
        <f t="shared" si="198"/>
        <v>42371.958923611113</v>
      </c>
      <c r="T4106">
        <f t="shared" si="196"/>
        <v>2015</v>
      </c>
    </row>
    <row r="4107" spans="1:20" ht="43.5" x14ac:dyDescent="0.35">
      <c r="A4107">
        <v>3080</v>
      </c>
      <c r="B4107" s="3" t="s">
        <v>3080</v>
      </c>
      <c r="C4107" s="3" t="s">
        <v>7190</v>
      </c>
      <c r="D4107" s="6">
        <v>2000000</v>
      </c>
      <c r="E4107" s="8">
        <v>376</v>
      </c>
      <c r="F4107" t="s">
        <v>8220</v>
      </c>
      <c r="G4107" t="s">
        <v>8223</v>
      </c>
      <c r="H4107" t="s">
        <v>8245</v>
      </c>
      <c r="I4107" s="11">
        <v>1419644444</v>
      </c>
      <c r="J4107">
        <v>1414456844</v>
      </c>
      <c r="K4107" t="b">
        <v>0</v>
      </c>
      <c r="L4107">
        <v>7</v>
      </c>
      <c r="M4107" t="b">
        <v>0</v>
      </c>
      <c r="N4107">
        <f>ROUND(E4107/D4107*100,0)</f>
        <v>0</v>
      </c>
      <c r="O4107">
        <f>IFERROR(ROUND(E4107/L4107,2),0)</f>
        <v>53.71</v>
      </c>
      <c r="P4107" s="12" t="s">
        <v>8266</v>
      </c>
      <c r="Q4107" t="s">
        <v>8267</v>
      </c>
      <c r="R4107" s="9">
        <f t="shared" si="197"/>
        <v>41940.028287037036</v>
      </c>
      <c r="S4107" s="9">
        <f t="shared" si="198"/>
        <v>42000.0699537037</v>
      </c>
      <c r="T4107">
        <f t="shared" si="196"/>
        <v>2014</v>
      </c>
    </row>
    <row r="4108" spans="1:20" ht="58" x14ac:dyDescent="0.35">
      <c r="A4108">
        <v>163</v>
      </c>
      <c r="B4108" s="3" t="s">
        <v>165</v>
      </c>
      <c r="C4108" s="3" t="s">
        <v>4273</v>
      </c>
      <c r="D4108" s="6">
        <v>2000000</v>
      </c>
      <c r="E4108" s="8">
        <v>0</v>
      </c>
      <c r="F4108" t="s">
        <v>8220</v>
      </c>
      <c r="G4108" t="s">
        <v>8223</v>
      </c>
      <c r="H4108" t="s">
        <v>8245</v>
      </c>
      <c r="I4108" s="11">
        <v>1443657600</v>
      </c>
      <c r="J4108">
        <v>1440716654</v>
      </c>
      <c r="K4108" t="b">
        <v>0</v>
      </c>
      <c r="L4108">
        <v>0</v>
      </c>
      <c r="M4108" t="b">
        <v>0</v>
      </c>
      <c r="N4108">
        <f>ROUND(E4108/D4108*100,0)</f>
        <v>0</v>
      </c>
      <c r="O4108">
        <f>IFERROR(ROUND(E4108/L4108,2),0)</f>
        <v>0</v>
      </c>
      <c r="P4108" s="12" t="s">
        <v>8290</v>
      </c>
      <c r="Q4108" t="s">
        <v>8292</v>
      </c>
      <c r="R4108" s="9">
        <f t="shared" si="197"/>
        <v>42243.961273148147</v>
      </c>
      <c r="S4108" s="9">
        <f t="shared" si="198"/>
        <v>42278</v>
      </c>
      <c r="T4108">
        <f t="shared" si="196"/>
        <v>2015</v>
      </c>
    </row>
    <row r="4109" spans="1:20" ht="43.5" x14ac:dyDescent="0.35">
      <c r="A4109">
        <v>195</v>
      </c>
      <c r="B4109" s="3" t="s">
        <v>197</v>
      </c>
      <c r="C4109" s="3" t="s">
        <v>4305</v>
      </c>
      <c r="D4109" s="6">
        <v>2000000</v>
      </c>
      <c r="E4109" s="8">
        <v>0</v>
      </c>
      <c r="F4109" t="s">
        <v>8220</v>
      </c>
      <c r="G4109" t="s">
        <v>8223</v>
      </c>
      <c r="H4109" t="s">
        <v>8245</v>
      </c>
      <c r="I4109" s="11">
        <v>1436544332</v>
      </c>
      <c r="J4109">
        <v>1431360332</v>
      </c>
      <c r="K4109" t="b">
        <v>0</v>
      </c>
      <c r="L4109">
        <v>0</v>
      </c>
      <c r="M4109" t="b">
        <v>0</v>
      </c>
      <c r="N4109">
        <f>ROUND(E4109/D4109*100,0)</f>
        <v>0</v>
      </c>
      <c r="O4109">
        <f>IFERROR(ROUND(E4109/L4109,2),0)</f>
        <v>0</v>
      </c>
      <c r="P4109" s="12" t="s">
        <v>8290</v>
      </c>
      <c r="Q4109" t="s">
        <v>8292</v>
      </c>
      <c r="R4109" s="9">
        <f t="shared" si="197"/>
        <v>42135.67050925926</v>
      </c>
      <c r="S4109" s="9">
        <f t="shared" si="198"/>
        <v>42195.67050925926</v>
      </c>
      <c r="T4109">
        <f t="shared" si="196"/>
        <v>2015</v>
      </c>
    </row>
    <row r="4110" spans="1:20" ht="43.5" x14ac:dyDescent="0.35">
      <c r="A4110">
        <v>3073</v>
      </c>
      <c r="B4110" s="3" t="s">
        <v>3073</v>
      </c>
      <c r="C4110" s="3" t="s">
        <v>7183</v>
      </c>
      <c r="D4110" s="6">
        <v>2800000</v>
      </c>
      <c r="E4110" s="8">
        <v>645</v>
      </c>
      <c r="F4110" t="s">
        <v>8220</v>
      </c>
      <c r="G4110" t="s">
        <v>8223</v>
      </c>
      <c r="H4110" t="s">
        <v>8245</v>
      </c>
      <c r="I4110" s="11">
        <v>1434309540</v>
      </c>
      <c r="J4110">
        <v>1429287900</v>
      </c>
      <c r="K4110" t="b">
        <v>0</v>
      </c>
      <c r="L4110">
        <v>7</v>
      </c>
      <c r="M4110" t="b">
        <v>0</v>
      </c>
      <c r="N4110">
        <f>ROUND(E4110/D4110*100,0)</f>
        <v>0</v>
      </c>
      <c r="O4110">
        <f>IFERROR(ROUND(E4110/L4110,2),0)</f>
        <v>92.14</v>
      </c>
      <c r="P4110" s="12" t="s">
        <v>8266</v>
      </c>
      <c r="Q4110" t="s">
        <v>8267</v>
      </c>
      <c r="R4110" s="9">
        <f t="shared" si="197"/>
        <v>42111.684027777781</v>
      </c>
      <c r="S4110" s="9">
        <f t="shared" si="198"/>
        <v>42169.804861111115</v>
      </c>
      <c r="T4110">
        <f t="shared" si="196"/>
        <v>2015</v>
      </c>
    </row>
    <row r="4111" spans="1:20" ht="43.5" x14ac:dyDescent="0.35">
      <c r="A4111">
        <v>3196</v>
      </c>
      <c r="B4111" s="3" t="s">
        <v>3196</v>
      </c>
      <c r="C4111" s="3" t="s">
        <v>7306</v>
      </c>
      <c r="D4111" s="6">
        <v>3000000</v>
      </c>
      <c r="E4111" s="8">
        <v>1800</v>
      </c>
      <c r="F4111" t="s">
        <v>8220</v>
      </c>
      <c r="G4111" t="s">
        <v>8223</v>
      </c>
      <c r="H4111" t="s">
        <v>8245</v>
      </c>
      <c r="I4111" s="11">
        <v>1438437600</v>
      </c>
      <c r="J4111">
        <v>1433254875</v>
      </c>
      <c r="K4111" t="b">
        <v>0</v>
      </c>
      <c r="L4111">
        <v>6</v>
      </c>
      <c r="M4111" t="b">
        <v>0</v>
      </c>
      <c r="N4111">
        <f>ROUND(E4111/D4111*100,0)</f>
        <v>0</v>
      </c>
      <c r="O4111">
        <f>IFERROR(ROUND(E4111/L4111,2),0)</f>
        <v>300</v>
      </c>
      <c r="P4111" s="12" t="s">
        <v>8266</v>
      </c>
      <c r="Q4111" t="s">
        <v>8269</v>
      </c>
      <c r="R4111" s="9">
        <f t="shared" si="197"/>
        <v>42157.598090277781</v>
      </c>
      <c r="S4111" s="9">
        <f t="shared" si="198"/>
        <v>42217.583333333328</v>
      </c>
      <c r="T4111">
        <f t="shared" si="196"/>
        <v>2015</v>
      </c>
    </row>
    <row r="4112" spans="1:20" ht="43.5" x14ac:dyDescent="0.35">
      <c r="A4112">
        <v>2950</v>
      </c>
      <c r="B4112" s="3" t="s">
        <v>2950</v>
      </c>
      <c r="C4112" s="3" t="s">
        <v>7060</v>
      </c>
      <c r="D4112" s="6">
        <v>5000000</v>
      </c>
      <c r="E4112" s="8">
        <v>0</v>
      </c>
      <c r="F4112" t="s">
        <v>8220</v>
      </c>
      <c r="G4112" t="s">
        <v>8223</v>
      </c>
      <c r="H4112" t="s">
        <v>8245</v>
      </c>
      <c r="I4112" s="11">
        <v>1453538752</v>
      </c>
      <c r="J4112">
        <v>1450946752</v>
      </c>
      <c r="K4112" t="b">
        <v>0</v>
      </c>
      <c r="L4112">
        <v>0</v>
      </c>
      <c r="M4112" t="b">
        <v>0</v>
      </c>
      <c r="N4112">
        <f>ROUND(E4112/D4112*100,0)</f>
        <v>0</v>
      </c>
      <c r="O4112">
        <f>IFERROR(ROUND(E4112/L4112,2),0)</f>
        <v>0</v>
      </c>
      <c r="P4112" s="12" t="s">
        <v>8266</v>
      </c>
      <c r="Q4112" t="s">
        <v>8267</v>
      </c>
      <c r="R4112" s="9">
        <f t="shared" si="197"/>
        <v>42362.36518518519</v>
      </c>
      <c r="S4112" s="9">
        <f t="shared" si="198"/>
        <v>42392.36518518519</v>
      </c>
      <c r="T4112">
        <f t="shared" si="196"/>
        <v>2015</v>
      </c>
    </row>
    <row r="4113" spans="1:20" ht="58" x14ac:dyDescent="0.35">
      <c r="A4113">
        <v>224</v>
      </c>
      <c r="B4113" s="3" t="s">
        <v>226</v>
      </c>
      <c r="C4113" s="3" t="s">
        <v>4334</v>
      </c>
      <c r="D4113" s="6">
        <v>6000000</v>
      </c>
      <c r="E4113" s="8">
        <v>0</v>
      </c>
      <c r="F4113" t="s">
        <v>8220</v>
      </c>
      <c r="G4113" t="s">
        <v>8225</v>
      </c>
      <c r="H4113" t="s">
        <v>8247</v>
      </c>
      <c r="I4113" s="11">
        <v>1436506726</v>
      </c>
      <c r="J4113">
        <v>1431322726</v>
      </c>
      <c r="K4113" t="b">
        <v>0</v>
      </c>
      <c r="L4113">
        <v>0</v>
      </c>
      <c r="M4113" t="b">
        <v>0</v>
      </c>
      <c r="N4113">
        <f>ROUND(E4113/D4113*100,0)</f>
        <v>0</v>
      </c>
      <c r="O4113">
        <f>IFERROR(ROUND(E4113/L4113,2),0)</f>
        <v>0</v>
      </c>
      <c r="P4113" s="12" t="s">
        <v>8290</v>
      </c>
      <c r="Q4113" t="s">
        <v>8292</v>
      </c>
      <c r="R4113" s="9">
        <f t="shared" si="197"/>
        <v>42135.235254629632</v>
      </c>
      <c r="S4113" s="9">
        <f t="shared" si="198"/>
        <v>42195.235254629632</v>
      </c>
      <c r="T4113">
        <f t="shared" si="196"/>
        <v>2015</v>
      </c>
    </row>
    <row r="4114" spans="1:20" ht="43.5" x14ac:dyDescent="0.35">
      <c r="A4114">
        <v>2678</v>
      </c>
      <c r="B4114" s="3" t="s">
        <v>2678</v>
      </c>
      <c r="C4114" s="3" t="s">
        <v>6788</v>
      </c>
      <c r="D4114" s="6">
        <v>8000000</v>
      </c>
      <c r="E4114" s="8">
        <v>1100</v>
      </c>
      <c r="F4114" t="s">
        <v>8220</v>
      </c>
      <c r="G4114" t="s">
        <v>8226</v>
      </c>
      <c r="H4114" t="s">
        <v>8248</v>
      </c>
      <c r="I4114" s="11">
        <v>1443121765</v>
      </c>
      <c r="J4114">
        <v>1440529765</v>
      </c>
      <c r="K4114" t="b">
        <v>0</v>
      </c>
      <c r="L4114">
        <v>2</v>
      </c>
      <c r="M4114" t="b">
        <v>0</v>
      </c>
      <c r="N4114">
        <f>ROUND(E4114/D4114*100,0)</f>
        <v>0</v>
      </c>
      <c r="O4114">
        <f>IFERROR(ROUND(E4114/L4114,2),0)</f>
        <v>550</v>
      </c>
      <c r="P4114" s="12" t="s">
        <v>8277</v>
      </c>
      <c r="Q4114" t="s">
        <v>8305</v>
      </c>
      <c r="R4114" s="9">
        <f t="shared" si="197"/>
        <v>42241.798206018517</v>
      </c>
      <c r="S4114" s="9">
        <f t="shared" si="198"/>
        <v>42271.798206018517</v>
      </c>
      <c r="T4114">
        <f t="shared" si="196"/>
        <v>2015</v>
      </c>
    </row>
    <row r="4115" spans="1:20" ht="43.5" x14ac:dyDescent="0.35">
      <c r="A4115">
        <v>492</v>
      </c>
      <c r="B4115" s="3" t="s">
        <v>493</v>
      </c>
      <c r="C4115" s="3" t="s">
        <v>4602</v>
      </c>
      <c r="D4115" s="6">
        <v>10000000</v>
      </c>
      <c r="E4115" s="8">
        <v>0</v>
      </c>
      <c r="F4115" t="s">
        <v>8220</v>
      </c>
      <c r="G4115" t="s">
        <v>8234</v>
      </c>
      <c r="H4115" t="s">
        <v>8254</v>
      </c>
      <c r="I4115" s="11">
        <v>1476319830</v>
      </c>
      <c r="J4115">
        <v>1471135830</v>
      </c>
      <c r="K4115" t="b">
        <v>0</v>
      </c>
      <c r="L4115">
        <v>0</v>
      </c>
      <c r="M4115" t="b">
        <v>0</v>
      </c>
      <c r="N4115">
        <f>ROUND(E4115/D4115*100,0)</f>
        <v>0</v>
      </c>
      <c r="O4115">
        <f>IFERROR(ROUND(E4115/L4115,2),0)</f>
        <v>0</v>
      </c>
      <c r="P4115" s="12" t="s">
        <v>8290</v>
      </c>
      <c r="Q4115" t="s">
        <v>8304</v>
      </c>
      <c r="R4115" s="9">
        <f t="shared" si="197"/>
        <v>42596.03506944445</v>
      </c>
      <c r="S4115" s="9">
        <f t="shared" si="198"/>
        <v>42656.03506944445</v>
      </c>
      <c r="T4115">
        <f t="shared" si="196"/>
        <v>2016</v>
      </c>
    </row>
  </sheetData>
  <autoFilter ref="A1:Q4115" xr:uid="{00000000-0001-0000-0000-000000000000}"/>
  <conditionalFormatting sqref="N1:N1048576 O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9937-9942-4ABB-A316-F80DFFD34B1F}">
  <dimension ref="A1:I13"/>
  <sheetViews>
    <sheetView tabSelected="1" zoomScale="150" zoomScaleNormal="150" workbookViewId="0">
      <selection activeCellId="3" sqref="H1:H1048576 G1:G1048576 F1:F1048576 A1:A1048576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5" bestFit="1" customWidth="1"/>
    <col min="7" max="7" width="15.453125" style="25" bestFit="1" customWidth="1"/>
    <col min="8" max="8" width="18.1796875" style="25" bestFit="1" customWidth="1"/>
  </cols>
  <sheetData>
    <row r="1" spans="1:9" x14ac:dyDescent="0.35">
      <c r="A1" s="18" t="s">
        <v>8339</v>
      </c>
      <c r="B1" t="s">
        <v>8368</v>
      </c>
      <c r="C1" t="s">
        <v>8369</v>
      </c>
      <c r="D1" t="s">
        <v>8370</v>
      </c>
      <c r="E1" t="s">
        <v>8371</v>
      </c>
      <c r="F1" s="25" t="s">
        <v>8372</v>
      </c>
      <c r="G1" s="25" t="s">
        <v>8373</v>
      </c>
      <c r="H1" s="25" t="s">
        <v>8374</v>
      </c>
    </row>
    <row r="2" spans="1:9" x14ac:dyDescent="0.35">
      <c r="A2" t="s">
        <v>8375</v>
      </c>
      <c r="B2">
        <f>COUNTIFS(Kickstarter!D:D,"&lt;1000",Kickstarter!F:F,"successful")</f>
        <v>322</v>
      </c>
      <c r="C2">
        <f>COUNTIFS(Kickstarter!D:D, "&lt;1000", Kickstarter!F:F, "failed")</f>
        <v>113</v>
      </c>
      <c r="D2">
        <f>COUNTIFS(Kickstarter!D:D, "&lt;1000", Kickstarter!F:F, "canceled")</f>
        <v>18</v>
      </c>
      <c r="E2">
        <f>SUM(B2:D2)</f>
        <v>453</v>
      </c>
      <c r="F2" s="25">
        <f>(B2/E2 )</f>
        <v>0.71081677704194257</v>
      </c>
      <c r="G2" s="25">
        <f>(C2/E2)</f>
        <v>0.24944812362030905</v>
      </c>
      <c r="H2" s="25">
        <f>(D2/E2)</f>
        <v>3.9735099337748346E-2</v>
      </c>
      <c r="I2" s="24"/>
    </row>
    <row r="3" spans="1:9" x14ac:dyDescent="0.35">
      <c r="A3" t="s">
        <v>8376</v>
      </c>
      <c r="B3">
        <f>COUNTIFS(Kickstarter!D:D,"&lt;5000",Kickstarter!F:F,"successful")</f>
        <v>1254</v>
      </c>
      <c r="C3">
        <f>COUNTIFS(Kickstarter!D:D, "&lt;5000", Kickstarter!F:F, "failed")</f>
        <v>533</v>
      </c>
      <c r="D3">
        <f>COUNTIFS(Kickstarter!D:D, "&lt;5000", Kickstarter!F:F, "canceled")</f>
        <v>78</v>
      </c>
      <c r="E3">
        <f t="shared" ref="E3:E13" si="0">SUM(B3:D3)</f>
        <v>1865</v>
      </c>
      <c r="F3" s="25">
        <f t="shared" ref="F3:F13" si="1">(B3/E3 )</f>
        <v>0.67238605898123327</v>
      </c>
      <c r="G3" s="25">
        <f>(C3/E3)</f>
        <v>0.28579088471849867</v>
      </c>
      <c r="H3" s="25">
        <f t="shared" ref="H3:H13" si="2">(D3/E3)</f>
        <v>4.1823056300268099E-2</v>
      </c>
    </row>
    <row r="4" spans="1:9" x14ac:dyDescent="0.35">
      <c r="A4" t="s">
        <v>8377</v>
      </c>
      <c r="B4">
        <f>COUNTIFS(Kickstarter!D:D,"&lt;10000",Kickstarter!F:F,"successful")</f>
        <v>1635</v>
      </c>
      <c r="C4">
        <f>COUNTIFS(Kickstarter!D:D, "&lt;10000", Kickstarter!F:F, "failed")</f>
        <v>816</v>
      </c>
      <c r="D4">
        <f>COUNTIFS(Kickstarter!D:D, "&lt;10000", Kickstarter!F:F, "canceled")</f>
        <v>130</v>
      </c>
      <c r="E4">
        <f t="shared" si="0"/>
        <v>2581</v>
      </c>
      <c r="F4" s="25">
        <f t="shared" si="1"/>
        <v>0.63347539713289425</v>
      </c>
      <c r="G4" s="25">
        <f t="shared" ref="G4:G13" si="3">(C4/E4)</f>
        <v>0.31615652847733439</v>
      </c>
      <c r="H4" s="25">
        <f t="shared" si="2"/>
        <v>5.0368074389771408E-2</v>
      </c>
    </row>
    <row r="5" spans="1:9" x14ac:dyDescent="0.35">
      <c r="A5" t="s">
        <v>8378</v>
      </c>
      <c r="B5">
        <f>COUNTIFS(Kickstarter!D:D,"&lt;1500",Kickstarter!F:F,"successful")</f>
        <v>498</v>
      </c>
      <c r="C5">
        <f>COUNTIFS(Kickstarter!D:D, "&lt;15000", Kickstarter!F:F, "failed")</f>
        <v>960</v>
      </c>
      <c r="D5">
        <f>COUNTIFS(Kickstarter!D:D, "&lt;15000", Kickstarter!F:F, "canceled")</f>
        <v>170</v>
      </c>
      <c r="E5">
        <f t="shared" si="0"/>
        <v>1628</v>
      </c>
      <c r="F5" s="25">
        <f t="shared" si="1"/>
        <v>0.3058968058968059</v>
      </c>
      <c r="G5" s="25">
        <f t="shared" si="3"/>
        <v>0.58968058968058967</v>
      </c>
      <c r="H5" s="25">
        <f t="shared" si="2"/>
        <v>0.10442260442260443</v>
      </c>
    </row>
    <row r="6" spans="1:9" x14ac:dyDescent="0.35">
      <c r="A6" t="s">
        <v>8379</v>
      </c>
      <c r="B6">
        <f>COUNTIFS(Kickstarter!D:D,"&lt;20000",Kickstarter!F:F,"successful")</f>
        <v>1897</v>
      </c>
      <c r="C6">
        <f>COUNTIFS(Kickstarter!D:D, "&lt;20000", Kickstarter!F:F, "failed")</f>
        <v>1050</v>
      </c>
      <c r="D6">
        <f>COUNTIFS(Kickstarter!D:D, "&lt;20000", Kickstarter!F:F, "canceled")</f>
        <v>187</v>
      </c>
      <c r="E6">
        <f t="shared" si="0"/>
        <v>3134</v>
      </c>
      <c r="F6" s="25">
        <f t="shared" si="1"/>
        <v>0.60529674537332478</v>
      </c>
      <c r="G6" s="25">
        <f t="shared" si="3"/>
        <v>0.33503509891512445</v>
      </c>
      <c r="H6" s="25">
        <f t="shared" si="2"/>
        <v>5.9668155711550735E-2</v>
      </c>
    </row>
    <row r="7" spans="1:9" x14ac:dyDescent="0.35">
      <c r="A7" t="s">
        <v>8380</v>
      </c>
      <c r="B7">
        <f>COUNTIFS(Kickstarter!D:D,"&lt;25000",Kickstarter!F:F,"successful")</f>
        <v>1959</v>
      </c>
      <c r="C7">
        <f>COUNTIFS(Kickstarter!D:D, "&lt;25000", Kickstarter!F:F, "failed")</f>
        <v>1122</v>
      </c>
      <c r="D7">
        <f>COUNTIFS(Kickstarter!D:D, "&lt;25000", Kickstarter!F:F, "canceled")</f>
        <v>201</v>
      </c>
      <c r="E7">
        <f t="shared" si="0"/>
        <v>3282</v>
      </c>
      <c r="F7" s="25">
        <f t="shared" si="1"/>
        <v>0.59689213893967097</v>
      </c>
      <c r="G7" s="25">
        <f t="shared" si="3"/>
        <v>0.34186471663619744</v>
      </c>
      <c r="H7" s="25">
        <f t="shared" si="2"/>
        <v>6.1243144424131625E-2</v>
      </c>
    </row>
    <row r="8" spans="1:9" x14ac:dyDescent="0.35">
      <c r="A8" t="s">
        <v>8381</v>
      </c>
      <c r="B8">
        <f>COUNTIFS(Kickstarter!D:D,"&lt;30000",Kickstarter!F:F,"successful")</f>
        <v>2014</v>
      </c>
      <c r="C8">
        <f>COUNTIFS(Kickstarter!D:D, "&lt;30000", Kickstarter!F:F, "failed")</f>
        <v>1186</v>
      </c>
      <c r="D8">
        <f>COUNTIFS(Kickstarter!D:D, "&lt;30000", Kickstarter!F:F, "canceled")</f>
        <v>219</v>
      </c>
      <c r="E8">
        <f t="shared" si="0"/>
        <v>3419</v>
      </c>
      <c r="F8" s="25">
        <f t="shared" si="1"/>
        <v>0.58906112898508334</v>
      </c>
      <c r="G8" s="25">
        <f t="shared" si="3"/>
        <v>0.34688505410938869</v>
      </c>
      <c r="H8" s="25">
        <f t="shared" si="2"/>
        <v>6.405381690552793E-2</v>
      </c>
    </row>
    <row r="9" spans="1:9" x14ac:dyDescent="0.35">
      <c r="A9" t="s">
        <v>8382</v>
      </c>
      <c r="B9">
        <f>COUNTIFS(Kickstarter!D:D,"&lt;35000",Kickstarter!F:F,"successful")</f>
        <v>2046</v>
      </c>
      <c r="C9">
        <f>COUNTIFS(Kickstarter!D:D, "&lt;35000", Kickstarter!F:F, "failed")</f>
        <v>1223</v>
      </c>
      <c r="D9">
        <f>COUNTIFS(Kickstarter!D:D, "&lt;35000", Kickstarter!F:F, "canceled")</f>
        <v>232</v>
      </c>
      <c r="E9">
        <f t="shared" si="0"/>
        <v>3501</v>
      </c>
      <c r="F9" s="25">
        <f t="shared" si="1"/>
        <v>0.58440445586975154</v>
      </c>
      <c r="G9" s="25">
        <f t="shared" si="3"/>
        <v>0.34932876321051126</v>
      </c>
      <c r="H9" s="25">
        <f t="shared" si="2"/>
        <v>6.6266780919737214E-2</v>
      </c>
    </row>
    <row r="10" spans="1:9" x14ac:dyDescent="0.35">
      <c r="A10" t="s">
        <v>8383</v>
      </c>
      <c r="B10">
        <f>COUNTIFS(Kickstarter!D:D,"&lt;40000",Kickstarter!F:F,"successful")</f>
        <v>2072</v>
      </c>
      <c r="C10">
        <f>COUNTIFS(Kickstarter!D:D, "&lt;40000", Kickstarter!F:F, "failed")</f>
        <v>1245</v>
      </c>
      <c r="D10">
        <f>COUNTIFS(Kickstarter!D:D, "&lt;40000", Kickstarter!F:F, "canceled")</f>
        <v>239</v>
      </c>
      <c r="E10">
        <f t="shared" si="0"/>
        <v>3556</v>
      </c>
      <c r="F10" s="25">
        <f t="shared" si="1"/>
        <v>0.58267716535433067</v>
      </c>
      <c r="G10" s="25">
        <f t="shared" si="3"/>
        <v>0.35011248593925759</v>
      </c>
      <c r="H10" s="25">
        <f t="shared" si="2"/>
        <v>6.7210348706411696E-2</v>
      </c>
    </row>
    <row r="11" spans="1:9" x14ac:dyDescent="0.35">
      <c r="A11" t="s">
        <v>8384</v>
      </c>
      <c r="B11">
        <f>COUNTIFS(Kickstarter!D:D,"&lt;45000",Kickstarter!F:F,"successful")</f>
        <v>2093</v>
      </c>
      <c r="C11">
        <f>COUNTIFS(Kickstarter!D:D, "&lt;45000", Kickstarter!F:F, "failed")</f>
        <v>1261</v>
      </c>
      <c r="D11">
        <f>COUNTIFS(Kickstarter!D:D, "&lt;45000", Kickstarter!F:F, "canceled")</f>
        <v>245</v>
      </c>
      <c r="E11">
        <f t="shared" si="0"/>
        <v>3599</v>
      </c>
      <c r="F11" s="25">
        <f t="shared" si="1"/>
        <v>0.58155043067518752</v>
      </c>
      <c r="G11" s="25">
        <f t="shared" si="3"/>
        <v>0.35037510419560991</v>
      </c>
      <c r="H11" s="25">
        <f t="shared" si="2"/>
        <v>6.8074465129202552E-2</v>
      </c>
    </row>
    <row r="12" spans="1:9" x14ac:dyDescent="0.35">
      <c r="A12" t="s">
        <v>8385</v>
      </c>
      <c r="B12">
        <f>COUNTIFS(Kickstarter!D:D,"&lt;50000",Kickstarter!F:F,"successful")</f>
        <v>2099</v>
      </c>
      <c r="C12">
        <f>COUNTIFS(Kickstarter!D:D, "&lt;50000", Kickstarter!F:F, "failed")</f>
        <v>1272</v>
      </c>
      <c r="D12">
        <f>COUNTIFS(Kickstarter!D:D, "&lt;50000", Kickstarter!F:F, "canceled")</f>
        <v>249</v>
      </c>
      <c r="E12">
        <f t="shared" si="0"/>
        <v>3620</v>
      </c>
      <c r="F12" s="25">
        <f t="shared" si="1"/>
        <v>0.57983425414364642</v>
      </c>
      <c r="G12" s="25">
        <f t="shared" si="3"/>
        <v>0.35138121546961326</v>
      </c>
      <c r="H12" s="25">
        <f t="shared" si="2"/>
        <v>6.8784530386740331E-2</v>
      </c>
    </row>
    <row r="13" spans="1:9" x14ac:dyDescent="0.35">
      <c r="A13" t="s">
        <v>8386</v>
      </c>
      <c r="B13">
        <f>COUNTIFS(Kickstarter!D:D,"&gt;50000",Kickstarter!F:F,"successful")</f>
        <v>55</v>
      </c>
      <c r="C13">
        <f>COUNTIFS(Kickstarter!D:D, "&gt;50000", Kickstarter!F:F, "failed")</f>
        <v>198</v>
      </c>
      <c r="D13">
        <f>COUNTIFS(Kickstarter!D:D, "&gt;50000", Kickstarter!F:F, "canceled")</f>
        <v>83</v>
      </c>
      <c r="E13">
        <f t="shared" si="0"/>
        <v>336</v>
      </c>
      <c r="F13" s="25">
        <f t="shared" si="1"/>
        <v>0.16369047619047619</v>
      </c>
      <c r="G13" s="25">
        <f t="shared" si="3"/>
        <v>0.5892857142857143</v>
      </c>
      <c r="H13" s="25">
        <f t="shared" si="2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5ABC-9741-477F-BA33-2A22FE68A772}">
  <dimension ref="A1:E18"/>
  <sheetViews>
    <sheetView workbookViewId="0">
      <selection sqref="A1:XFD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4" t="s">
        <v>8355</v>
      </c>
      <c r="B1" t="s">
        <v>8276</v>
      </c>
    </row>
    <row r="2" spans="1:5" x14ac:dyDescent="0.35">
      <c r="A2" s="14" t="s">
        <v>8323</v>
      </c>
      <c r="B2" t="s">
        <v>8266</v>
      </c>
    </row>
    <row r="4" spans="1:5" x14ac:dyDescent="0.35">
      <c r="A4" s="14" t="s">
        <v>8275</v>
      </c>
      <c r="B4" s="14" t="s">
        <v>8271</v>
      </c>
    </row>
    <row r="5" spans="1:5" x14ac:dyDescent="0.35">
      <c r="A5" s="14" t="s">
        <v>8273</v>
      </c>
      <c r="B5" t="s">
        <v>8218</v>
      </c>
      <c r="C5" t="s">
        <v>8220</v>
      </c>
      <c r="D5" t="s">
        <v>8219</v>
      </c>
      <c r="E5" t="s">
        <v>8272</v>
      </c>
    </row>
    <row r="6" spans="1:5" x14ac:dyDescent="0.35">
      <c r="A6" s="15" t="s">
        <v>8362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5" t="s">
        <v>8363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5" t="s">
        <v>8364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5" t="s">
        <v>8365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5" t="s">
        <v>8356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5" t="s">
        <v>8366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5" t="s">
        <v>8357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5" t="s">
        <v>8358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5" t="s">
        <v>8359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5" t="s">
        <v>8360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5" t="s">
        <v>8361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5" t="s">
        <v>8367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5" t="s">
        <v>8272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2982-F9A3-4B52-BDCC-2EABF4F15996}"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2B88-BA63-4CB1-8D8E-224BD9AA0E24}">
  <dimension ref="A1:S413"/>
  <sheetViews>
    <sheetView workbookViewId="0">
      <selection activeCell="H2" sqref="H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</row>
    <row r="2" spans="1:19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1">
        <v>1399271911</v>
      </c>
      <c r="J2">
        <v>1396334311</v>
      </c>
      <c r="K2" t="b">
        <v>0</v>
      </c>
      <c r="L2">
        <v>558</v>
      </c>
      <c r="M2" t="b">
        <v>1</v>
      </c>
      <c r="N2">
        <v>100</v>
      </c>
      <c r="O2">
        <v>179.28</v>
      </c>
      <c r="P2" s="12" t="s">
        <v>8266</v>
      </c>
      <c r="Q2" t="s">
        <v>8268</v>
      </c>
      <c r="R2" s="9">
        <v>41730.276747685188</v>
      </c>
      <c r="S2" s="9">
        <v>41764.276747685188</v>
      </c>
    </row>
    <row r="3" spans="1:19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 s="11">
        <v>1416988740</v>
      </c>
      <c r="J3">
        <v>1414514153</v>
      </c>
      <c r="K3" t="b">
        <v>1</v>
      </c>
      <c r="L3">
        <v>930</v>
      </c>
      <c r="M3" t="b">
        <v>1</v>
      </c>
      <c r="N3">
        <v>160</v>
      </c>
      <c r="O3">
        <v>60.3</v>
      </c>
      <c r="P3" s="12" t="s">
        <v>8266</v>
      </c>
      <c r="Q3" t="s">
        <v>8268</v>
      </c>
      <c r="R3" s="9">
        <v>41940.69158564815</v>
      </c>
      <c r="S3" s="9">
        <v>41969.332638888889</v>
      </c>
    </row>
    <row r="4" spans="1:19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 s="11">
        <v>1425272340</v>
      </c>
      <c r="J4">
        <v>1421426929</v>
      </c>
      <c r="K4" t="b">
        <v>0</v>
      </c>
      <c r="L4">
        <v>274</v>
      </c>
      <c r="M4" t="b">
        <v>1</v>
      </c>
      <c r="N4">
        <v>128</v>
      </c>
      <c r="O4">
        <v>186.8</v>
      </c>
      <c r="P4" s="12" t="s">
        <v>8266</v>
      </c>
      <c r="Q4" t="s">
        <v>8268</v>
      </c>
      <c r="R4" s="9">
        <v>42020.700567129628</v>
      </c>
      <c r="S4" s="9">
        <v>42065.207638888889</v>
      </c>
    </row>
    <row r="5" spans="1:19" ht="188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 s="11">
        <v>1412492445</v>
      </c>
      <c r="J5">
        <v>1409900445</v>
      </c>
      <c r="K5" t="b">
        <v>0</v>
      </c>
      <c r="L5">
        <v>73</v>
      </c>
      <c r="M5" t="b">
        <v>1</v>
      </c>
      <c r="N5">
        <v>100</v>
      </c>
      <c r="O5">
        <v>550.04</v>
      </c>
      <c r="P5" s="12" t="s">
        <v>8266</v>
      </c>
      <c r="Q5" t="s">
        <v>8268</v>
      </c>
      <c r="R5" s="9">
        <v>41887.292187500003</v>
      </c>
      <c r="S5" s="9">
        <v>41917.292187500003</v>
      </c>
    </row>
    <row r="6" spans="1:19" ht="232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1">
        <v>1463198340</v>
      </c>
      <c r="J6">
        <v>1461117201</v>
      </c>
      <c r="K6" t="b">
        <v>0</v>
      </c>
      <c r="L6">
        <v>336</v>
      </c>
      <c r="M6" t="b">
        <v>1</v>
      </c>
      <c r="N6">
        <v>114</v>
      </c>
      <c r="O6">
        <v>119.18</v>
      </c>
      <c r="P6" s="12" t="s">
        <v>8266</v>
      </c>
      <c r="Q6" t="s">
        <v>8268</v>
      </c>
      <c r="R6" s="9">
        <v>42480.078715277778</v>
      </c>
      <c r="S6" s="9">
        <v>42504.165972222225</v>
      </c>
    </row>
    <row r="7" spans="1:19" ht="159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1">
        <v>1443499140</v>
      </c>
      <c r="J7">
        <v>1441452184</v>
      </c>
      <c r="K7" t="b">
        <v>1</v>
      </c>
      <c r="L7">
        <v>269</v>
      </c>
      <c r="M7" t="b">
        <v>1</v>
      </c>
      <c r="N7">
        <v>101</v>
      </c>
      <c r="O7">
        <v>131.13999999999999</v>
      </c>
      <c r="P7" s="12" t="s">
        <v>8266</v>
      </c>
      <c r="Q7" t="s">
        <v>8268</v>
      </c>
      <c r="R7" s="9">
        <v>42252.474351851852</v>
      </c>
      <c r="S7" s="9">
        <v>42276.165972222225</v>
      </c>
    </row>
    <row r="8" spans="1:19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1">
        <v>1441857540</v>
      </c>
      <c r="J8">
        <v>1438617471</v>
      </c>
      <c r="K8" t="b">
        <v>1</v>
      </c>
      <c r="L8">
        <v>134</v>
      </c>
      <c r="M8" t="b">
        <v>1</v>
      </c>
      <c r="N8">
        <v>100</v>
      </c>
      <c r="O8">
        <v>262.11</v>
      </c>
      <c r="P8" s="12" t="s">
        <v>8266</v>
      </c>
      <c r="Q8" t="s">
        <v>8268</v>
      </c>
      <c r="R8" s="9">
        <v>42219.665173611109</v>
      </c>
      <c r="S8" s="9">
        <v>42257.165972222225</v>
      </c>
    </row>
    <row r="9" spans="1:19" ht="26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1">
        <v>1461904788</v>
      </c>
      <c r="J9">
        <v>1458103188</v>
      </c>
      <c r="K9" t="b">
        <v>0</v>
      </c>
      <c r="L9">
        <v>237</v>
      </c>
      <c r="M9" t="b">
        <v>1</v>
      </c>
      <c r="N9">
        <v>103</v>
      </c>
      <c r="O9">
        <v>134.26</v>
      </c>
      <c r="P9" s="12" t="s">
        <v>8266</v>
      </c>
      <c r="Q9" t="s">
        <v>8268</v>
      </c>
      <c r="R9" s="9">
        <v>42445.19430555556</v>
      </c>
      <c r="S9" s="9">
        <v>42489.19430555556</v>
      </c>
    </row>
    <row r="10" spans="1:19" ht="275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1">
        <v>1412434136</v>
      </c>
      <c r="J10">
        <v>1409669336</v>
      </c>
      <c r="K10" t="b">
        <v>0</v>
      </c>
      <c r="L10">
        <v>104</v>
      </c>
      <c r="M10" t="b">
        <v>1</v>
      </c>
      <c r="N10">
        <v>103</v>
      </c>
      <c r="O10">
        <v>297.02999999999997</v>
      </c>
      <c r="P10" s="12" t="s">
        <v>8266</v>
      </c>
      <c r="Q10" t="s">
        <v>8268</v>
      </c>
      <c r="R10" s="9">
        <v>41884.617314814815</v>
      </c>
      <c r="S10" s="9">
        <v>41916.617314814815</v>
      </c>
    </row>
    <row r="11" spans="1:19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1">
        <v>1484024400</v>
      </c>
      <c r="J11">
        <v>1479932713</v>
      </c>
      <c r="K11" t="b">
        <v>1</v>
      </c>
      <c r="L11">
        <v>216</v>
      </c>
      <c r="M11" t="b">
        <v>1</v>
      </c>
      <c r="N11">
        <v>102</v>
      </c>
      <c r="O11">
        <v>141.71</v>
      </c>
      <c r="P11" s="12" t="s">
        <v>8266</v>
      </c>
      <c r="Q11" t="s">
        <v>8268</v>
      </c>
      <c r="R11" s="9">
        <v>42697.850844907407</v>
      </c>
      <c r="S11" s="9">
        <v>42745.208333333328</v>
      </c>
    </row>
    <row r="12" spans="1:19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 s="11">
        <v>1408068000</v>
      </c>
      <c r="J12">
        <v>1405346680</v>
      </c>
      <c r="K12" t="b">
        <v>1</v>
      </c>
      <c r="L12">
        <v>322</v>
      </c>
      <c r="M12" t="b">
        <v>1</v>
      </c>
      <c r="N12">
        <v>120</v>
      </c>
      <c r="O12">
        <v>85.53</v>
      </c>
      <c r="P12" s="12" t="s">
        <v>8266</v>
      </c>
      <c r="Q12" t="s">
        <v>8268</v>
      </c>
      <c r="R12" s="9">
        <v>41834.586574074077</v>
      </c>
      <c r="S12" s="9">
        <v>41866.083333333336</v>
      </c>
    </row>
    <row r="13" spans="1:19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 s="11">
        <v>1415213324</v>
      </c>
      <c r="J13">
        <v>1412617724</v>
      </c>
      <c r="K13" t="b">
        <v>1</v>
      </c>
      <c r="L13">
        <v>213</v>
      </c>
      <c r="M13" t="b">
        <v>1</v>
      </c>
      <c r="N13">
        <v>102</v>
      </c>
      <c r="O13">
        <v>119.19</v>
      </c>
      <c r="P13" s="12" t="s">
        <v>8266</v>
      </c>
      <c r="Q13" t="s">
        <v>8268</v>
      </c>
      <c r="R13" s="9">
        <v>41918.742175925923</v>
      </c>
      <c r="S13" s="9">
        <v>41948.783842592595</v>
      </c>
    </row>
    <row r="14" spans="1:19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1">
        <v>1475294340</v>
      </c>
      <c r="J14">
        <v>1472753745</v>
      </c>
      <c r="K14" t="b">
        <v>1</v>
      </c>
      <c r="L14">
        <v>97</v>
      </c>
      <c r="M14" t="b">
        <v>1</v>
      </c>
      <c r="N14">
        <v>106</v>
      </c>
      <c r="O14">
        <v>251.74</v>
      </c>
      <c r="P14" s="12" t="s">
        <v>8266</v>
      </c>
      <c r="Q14" t="s">
        <v>8268</v>
      </c>
      <c r="R14" s="9">
        <v>42614.760937500003</v>
      </c>
      <c r="S14" s="9">
        <v>42644.165972222225</v>
      </c>
    </row>
    <row r="15" spans="1:19" ht="232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 s="11">
        <v>1415319355</v>
      </c>
      <c r="J15">
        <v>1411859755</v>
      </c>
      <c r="K15" t="b">
        <v>1</v>
      </c>
      <c r="L15">
        <v>213</v>
      </c>
      <c r="M15" t="b">
        <v>1</v>
      </c>
      <c r="N15">
        <v>118</v>
      </c>
      <c r="O15">
        <v>110.35</v>
      </c>
      <c r="P15" s="12" t="s">
        <v>8266</v>
      </c>
      <c r="Q15" t="s">
        <v>8268</v>
      </c>
      <c r="R15" s="9">
        <v>41909.969386574077</v>
      </c>
      <c r="S15" s="9">
        <v>41950.011053240742</v>
      </c>
    </row>
    <row r="16" spans="1:19" ht="26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 s="11">
        <v>1462125358</v>
      </c>
      <c r="J16">
        <v>1459533358</v>
      </c>
      <c r="K16" t="b">
        <v>0</v>
      </c>
      <c r="L16">
        <v>238</v>
      </c>
      <c r="M16" t="b">
        <v>1</v>
      </c>
      <c r="N16">
        <v>110</v>
      </c>
      <c r="O16">
        <v>92.04</v>
      </c>
      <c r="P16" s="12" t="s">
        <v>8266</v>
      </c>
      <c r="Q16" t="s">
        <v>8268</v>
      </c>
      <c r="R16" s="9">
        <v>42461.747199074074</v>
      </c>
      <c r="S16" s="9">
        <v>42491.747199074074</v>
      </c>
    </row>
    <row r="17" spans="1:19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 s="11">
        <v>1434074400</v>
      </c>
      <c r="J17">
        <v>1431354258</v>
      </c>
      <c r="K17" t="b">
        <v>0</v>
      </c>
      <c r="L17">
        <v>270</v>
      </c>
      <c r="M17" t="b">
        <v>1</v>
      </c>
      <c r="N17">
        <v>104</v>
      </c>
      <c r="O17">
        <v>81.13</v>
      </c>
      <c r="P17" s="12" t="s">
        <v>8266</v>
      </c>
      <c r="Q17" t="s">
        <v>8268</v>
      </c>
      <c r="R17" s="9">
        <v>42135.60020833333</v>
      </c>
      <c r="S17" s="9">
        <v>42167.083333333328</v>
      </c>
    </row>
    <row r="18" spans="1:19" ht="232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1">
        <v>1416470398</v>
      </c>
      <c r="J18">
        <v>1413874798</v>
      </c>
      <c r="K18" t="b">
        <v>1</v>
      </c>
      <c r="L18">
        <v>202</v>
      </c>
      <c r="M18" t="b">
        <v>1</v>
      </c>
      <c r="N18">
        <v>108</v>
      </c>
      <c r="O18">
        <v>106.8</v>
      </c>
      <c r="P18" s="12" t="s">
        <v>8266</v>
      </c>
      <c r="Q18" t="s">
        <v>8268</v>
      </c>
      <c r="R18" s="9">
        <v>41933.291643518518</v>
      </c>
      <c r="S18" s="9">
        <v>41963.333310185189</v>
      </c>
    </row>
    <row r="19" spans="1:19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1">
        <v>1473306300</v>
      </c>
      <c r="J19">
        <v>1471701028</v>
      </c>
      <c r="K19" t="b">
        <v>1</v>
      </c>
      <c r="L19">
        <v>115</v>
      </c>
      <c r="M19" t="b">
        <v>1</v>
      </c>
      <c r="N19">
        <v>102</v>
      </c>
      <c r="O19">
        <v>177.09</v>
      </c>
      <c r="P19" s="12" t="s">
        <v>8266</v>
      </c>
      <c r="Q19" t="s">
        <v>8268</v>
      </c>
      <c r="R19" s="9">
        <v>42602.576712962968</v>
      </c>
      <c r="S19" s="9">
        <v>42621.15625</v>
      </c>
    </row>
    <row r="20" spans="1:19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1">
        <v>1482962433</v>
      </c>
      <c r="J20">
        <v>1480370433</v>
      </c>
      <c r="K20" t="b">
        <v>0</v>
      </c>
      <c r="L20">
        <v>110</v>
      </c>
      <c r="M20" t="b">
        <v>1</v>
      </c>
      <c r="N20">
        <v>101</v>
      </c>
      <c r="O20">
        <v>182.91</v>
      </c>
      <c r="P20" s="12" t="s">
        <v>8266</v>
      </c>
      <c r="Q20" t="s">
        <v>8268</v>
      </c>
      <c r="R20" s="9">
        <v>42702.917048611111</v>
      </c>
      <c r="S20" s="9">
        <v>42732.917048611111</v>
      </c>
    </row>
    <row r="21" spans="1:19" ht="188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1">
        <v>1427063747</v>
      </c>
      <c r="J21">
        <v>1424043347</v>
      </c>
      <c r="K21" t="b">
        <v>1</v>
      </c>
      <c r="L21">
        <v>119</v>
      </c>
      <c r="M21" t="b">
        <v>1</v>
      </c>
      <c r="N21">
        <v>100</v>
      </c>
      <c r="O21">
        <v>168.25</v>
      </c>
      <c r="P21" s="12" t="s">
        <v>8266</v>
      </c>
      <c r="Q21" t="s">
        <v>8268</v>
      </c>
      <c r="R21" s="9">
        <v>42050.983182870375</v>
      </c>
      <c r="S21" s="9">
        <v>42085.941516203704</v>
      </c>
    </row>
    <row r="22" spans="1:19" ht="290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 s="11">
        <v>1407167973</v>
      </c>
      <c r="J22">
        <v>1405439973</v>
      </c>
      <c r="K22" t="b">
        <v>1</v>
      </c>
      <c r="L22">
        <v>244</v>
      </c>
      <c r="M22" t="b">
        <v>1</v>
      </c>
      <c r="N22">
        <v>116</v>
      </c>
      <c r="O22">
        <v>71.489999999999995</v>
      </c>
      <c r="P22" s="12" t="s">
        <v>8266</v>
      </c>
      <c r="Q22" t="s">
        <v>8268</v>
      </c>
      <c r="R22" s="9">
        <v>41835.666354166664</v>
      </c>
      <c r="S22" s="9">
        <v>41855.666354166664</v>
      </c>
    </row>
    <row r="23" spans="1:19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 s="11">
        <v>1447295460</v>
      </c>
      <c r="J23">
        <v>1444747843</v>
      </c>
      <c r="K23" t="b">
        <v>0</v>
      </c>
      <c r="L23">
        <v>165</v>
      </c>
      <c r="M23" t="b">
        <v>1</v>
      </c>
      <c r="N23">
        <v>110</v>
      </c>
      <c r="O23">
        <v>99.79</v>
      </c>
      <c r="P23" s="12" t="s">
        <v>8266</v>
      </c>
      <c r="Q23" t="s">
        <v>8268</v>
      </c>
      <c r="R23" s="9">
        <v>42290.61855324074</v>
      </c>
      <c r="S23" s="9">
        <v>42320.104861111111</v>
      </c>
    </row>
    <row r="24" spans="1:19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 s="11">
        <v>1458075600</v>
      </c>
      <c r="J24">
        <v>1454259272</v>
      </c>
      <c r="K24" t="b">
        <v>1</v>
      </c>
      <c r="L24">
        <v>286</v>
      </c>
      <c r="M24" t="b">
        <v>1</v>
      </c>
      <c r="N24">
        <v>101</v>
      </c>
      <c r="O24">
        <v>54.91</v>
      </c>
      <c r="P24" s="12" t="s">
        <v>8266</v>
      </c>
      <c r="Q24" t="s">
        <v>8268</v>
      </c>
      <c r="R24" s="9">
        <v>42400.704537037032</v>
      </c>
      <c r="S24" s="9">
        <v>42444.875</v>
      </c>
    </row>
    <row r="25" spans="1:19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1">
        <v>1482418752</v>
      </c>
      <c r="J25">
        <v>1479826752</v>
      </c>
      <c r="K25" t="b">
        <v>0</v>
      </c>
      <c r="L25">
        <v>175</v>
      </c>
      <c r="M25" t="b">
        <v>1</v>
      </c>
      <c r="N25">
        <v>105</v>
      </c>
      <c r="O25">
        <v>89.59</v>
      </c>
      <c r="P25" s="12" t="s">
        <v>8266</v>
      </c>
      <c r="Q25" t="s">
        <v>8268</v>
      </c>
      <c r="R25" s="9">
        <v>42696.624444444446</v>
      </c>
      <c r="S25" s="9">
        <v>42726.624444444446</v>
      </c>
    </row>
    <row r="26" spans="1:19" ht="26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1">
        <v>1444264372</v>
      </c>
      <c r="J26">
        <v>1442536372</v>
      </c>
      <c r="K26" t="b">
        <v>0</v>
      </c>
      <c r="L26">
        <v>78</v>
      </c>
      <c r="M26" t="b">
        <v>1</v>
      </c>
      <c r="N26">
        <v>104</v>
      </c>
      <c r="O26">
        <v>199.17</v>
      </c>
      <c r="P26" s="12" t="s">
        <v>8266</v>
      </c>
      <c r="Q26" t="s">
        <v>8268</v>
      </c>
      <c r="R26" s="9">
        <v>42265.022824074069</v>
      </c>
      <c r="S26" s="9">
        <v>42285.022824074069</v>
      </c>
    </row>
    <row r="27" spans="1:19" ht="275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1">
        <v>1467361251</v>
      </c>
      <c r="J27">
        <v>1464769251</v>
      </c>
      <c r="K27" t="b">
        <v>1</v>
      </c>
      <c r="L27">
        <v>181</v>
      </c>
      <c r="M27" t="b">
        <v>1</v>
      </c>
      <c r="N27">
        <v>103</v>
      </c>
      <c r="O27">
        <v>85.53</v>
      </c>
      <c r="P27" s="12" t="s">
        <v>8266</v>
      </c>
      <c r="Q27" t="s">
        <v>8268</v>
      </c>
      <c r="R27" s="9">
        <v>42522.347812499997</v>
      </c>
      <c r="S27" s="9">
        <v>42552.347812499997</v>
      </c>
    </row>
    <row r="28" spans="1:19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 s="11">
        <v>1446814809</v>
      </c>
      <c r="J28">
        <v>1444219209</v>
      </c>
      <c r="K28" t="b">
        <v>1</v>
      </c>
      <c r="L28">
        <v>145</v>
      </c>
      <c r="M28" t="b">
        <v>1</v>
      </c>
      <c r="N28">
        <v>154</v>
      </c>
      <c r="O28">
        <v>106.5</v>
      </c>
      <c r="P28" s="12" t="s">
        <v>8266</v>
      </c>
      <c r="Q28" t="s">
        <v>8268</v>
      </c>
      <c r="R28" s="9">
        <v>42284.500104166669</v>
      </c>
      <c r="S28" s="9">
        <v>42314.541770833333</v>
      </c>
    </row>
    <row r="29" spans="1:19" ht="275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 s="11">
        <v>1447523371</v>
      </c>
      <c r="J29">
        <v>1444927771</v>
      </c>
      <c r="K29" t="b">
        <v>0</v>
      </c>
      <c r="L29">
        <v>120</v>
      </c>
      <c r="M29" t="b">
        <v>1</v>
      </c>
      <c r="N29">
        <v>102</v>
      </c>
      <c r="O29">
        <v>127.79</v>
      </c>
      <c r="P29" s="12" t="s">
        <v>8266</v>
      </c>
      <c r="Q29" t="s">
        <v>8268</v>
      </c>
      <c r="R29" s="9">
        <v>42292.701053240744</v>
      </c>
      <c r="S29" s="9">
        <v>42322.742719907401</v>
      </c>
    </row>
    <row r="30" spans="1:19" ht="188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 s="11">
        <v>1487944080</v>
      </c>
      <c r="J30">
        <v>1486129680</v>
      </c>
      <c r="K30" t="b">
        <v>0</v>
      </c>
      <c r="L30">
        <v>112</v>
      </c>
      <c r="M30" t="b">
        <v>1</v>
      </c>
      <c r="N30">
        <v>102</v>
      </c>
      <c r="O30">
        <v>136.85</v>
      </c>
      <c r="P30" s="12" t="s">
        <v>8266</v>
      </c>
      <c r="Q30" t="s">
        <v>8268</v>
      </c>
      <c r="R30" s="9">
        <v>42769.574999999997</v>
      </c>
      <c r="S30" s="9">
        <v>42790.574999999997</v>
      </c>
    </row>
    <row r="31" spans="1:19" ht="246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 s="11">
        <v>1437156660</v>
      </c>
      <c r="J31">
        <v>1434564660</v>
      </c>
      <c r="K31" t="b">
        <v>1</v>
      </c>
      <c r="L31">
        <v>288</v>
      </c>
      <c r="M31" t="b">
        <v>1</v>
      </c>
      <c r="N31">
        <v>102</v>
      </c>
      <c r="O31">
        <v>53.18</v>
      </c>
      <c r="P31" s="12" t="s">
        <v>8266</v>
      </c>
      <c r="Q31" t="s">
        <v>8268</v>
      </c>
      <c r="R31" s="9">
        <v>42172.757638888885</v>
      </c>
      <c r="S31" s="9">
        <v>42202.757638888885</v>
      </c>
    </row>
    <row r="32" spans="1:19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 s="11">
        <v>1471291782</v>
      </c>
      <c r="J32">
        <v>1468699782</v>
      </c>
      <c r="K32" t="b">
        <v>0</v>
      </c>
      <c r="L32">
        <v>122</v>
      </c>
      <c r="M32" t="b">
        <v>1</v>
      </c>
      <c r="N32">
        <v>102</v>
      </c>
      <c r="O32">
        <v>125.12</v>
      </c>
      <c r="P32" s="12" t="s">
        <v>8266</v>
      </c>
      <c r="Q32" t="s">
        <v>8268</v>
      </c>
      <c r="R32" s="9">
        <v>42567.840069444443</v>
      </c>
      <c r="S32" s="9">
        <v>42597.840069444443</v>
      </c>
    </row>
    <row r="33" spans="1:19" ht="116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 s="11">
        <v>1489352400</v>
      </c>
      <c r="J33">
        <v>1486411204</v>
      </c>
      <c r="K33" t="b">
        <v>1</v>
      </c>
      <c r="L33">
        <v>59</v>
      </c>
      <c r="M33" t="b">
        <v>1</v>
      </c>
      <c r="N33">
        <v>101</v>
      </c>
      <c r="O33">
        <v>256.37</v>
      </c>
      <c r="P33" s="12" t="s">
        <v>8266</v>
      </c>
      <c r="Q33" t="s">
        <v>8268</v>
      </c>
      <c r="R33" s="9">
        <v>42772.833379629628</v>
      </c>
      <c r="S33" s="9">
        <v>42806.875</v>
      </c>
    </row>
    <row r="34" spans="1:19" ht="232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 s="11">
        <v>1463166263</v>
      </c>
      <c r="J34">
        <v>1460574263</v>
      </c>
      <c r="K34" t="b">
        <v>0</v>
      </c>
      <c r="L34">
        <v>60</v>
      </c>
      <c r="M34" t="b">
        <v>1</v>
      </c>
      <c r="N34">
        <v>302</v>
      </c>
      <c r="O34">
        <v>252.02</v>
      </c>
      <c r="P34" s="12" t="s">
        <v>8266</v>
      </c>
      <c r="Q34" t="s">
        <v>8268</v>
      </c>
      <c r="R34" s="9">
        <v>42473.794710648144</v>
      </c>
      <c r="S34" s="9">
        <v>42503.794710648144</v>
      </c>
    </row>
    <row r="35" spans="1:19" ht="246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 s="11">
        <v>1402855525</v>
      </c>
      <c r="J35">
        <v>1400263525</v>
      </c>
      <c r="K35" t="b">
        <v>1</v>
      </c>
      <c r="L35">
        <v>72</v>
      </c>
      <c r="M35" t="b">
        <v>1</v>
      </c>
      <c r="N35">
        <v>111</v>
      </c>
      <c r="O35">
        <v>200.69</v>
      </c>
      <c r="P35" s="12" t="s">
        <v>8266</v>
      </c>
      <c r="Q35" t="s">
        <v>8268</v>
      </c>
      <c r="R35" s="9">
        <v>41775.753761574073</v>
      </c>
      <c r="S35" s="9">
        <v>41805.753761574073</v>
      </c>
    </row>
    <row r="36" spans="1:19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 s="11">
        <v>1433995140</v>
      </c>
      <c r="J36">
        <v>1432129577</v>
      </c>
      <c r="K36" t="b">
        <v>1</v>
      </c>
      <c r="L36">
        <v>176</v>
      </c>
      <c r="M36" t="b">
        <v>1</v>
      </c>
      <c r="N36">
        <v>128</v>
      </c>
      <c r="O36">
        <v>72.760000000000005</v>
      </c>
      <c r="P36" s="12" t="s">
        <v>8266</v>
      </c>
      <c r="Q36" t="s">
        <v>8268</v>
      </c>
      <c r="R36" s="9">
        <v>42144.573807870373</v>
      </c>
      <c r="S36" s="9">
        <v>42166.165972222225</v>
      </c>
    </row>
    <row r="37" spans="1:19" ht="246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 s="11">
        <v>1437004800</v>
      </c>
      <c r="J37">
        <v>1433295276</v>
      </c>
      <c r="K37" t="b">
        <v>0</v>
      </c>
      <c r="L37">
        <v>141</v>
      </c>
      <c r="M37" t="b">
        <v>1</v>
      </c>
      <c r="N37">
        <v>128</v>
      </c>
      <c r="O37">
        <v>90.74</v>
      </c>
      <c r="P37" s="12" t="s">
        <v>8266</v>
      </c>
      <c r="Q37" t="s">
        <v>8268</v>
      </c>
      <c r="R37" s="9">
        <v>42158.065694444449</v>
      </c>
      <c r="S37" s="9">
        <v>42201</v>
      </c>
    </row>
    <row r="38" spans="1:19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 s="11">
        <v>1411150092</v>
      </c>
      <c r="J38">
        <v>1408558092</v>
      </c>
      <c r="K38" t="b">
        <v>1</v>
      </c>
      <c r="L38">
        <v>183</v>
      </c>
      <c r="M38" t="b">
        <v>1</v>
      </c>
      <c r="N38">
        <v>127</v>
      </c>
      <c r="O38">
        <v>69.569999999999993</v>
      </c>
      <c r="P38" s="12" t="s">
        <v>8266</v>
      </c>
      <c r="Q38" t="s">
        <v>8268</v>
      </c>
      <c r="R38" s="9">
        <v>41871.755694444444</v>
      </c>
      <c r="S38" s="9">
        <v>41901.755694444444</v>
      </c>
    </row>
    <row r="39" spans="1:19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 s="11">
        <v>1419220800</v>
      </c>
      <c r="J39">
        <v>1416555262</v>
      </c>
      <c r="K39" t="b">
        <v>1</v>
      </c>
      <c r="L39">
        <v>134</v>
      </c>
      <c r="M39" t="b">
        <v>1</v>
      </c>
      <c r="N39">
        <v>103</v>
      </c>
      <c r="O39">
        <v>93.81</v>
      </c>
      <c r="P39" s="12" t="s">
        <v>8266</v>
      </c>
      <c r="Q39" t="s">
        <v>8268</v>
      </c>
      <c r="R39" s="9">
        <v>41964.315532407403</v>
      </c>
      <c r="S39" s="9">
        <v>41995.166666666672</v>
      </c>
    </row>
    <row r="40" spans="1:19" ht="188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 s="11">
        <v>1404359940</v>
      </c>
      <c r="J40">
        <v>1402580818</v>
      </c>
      <c r="K40" t="b">
        <v>0</v>
      </c>
      <c r="L40">
        <v>199</v>
      </c>
      <c r="M40" t="b">
        <v>1</v>
      </c>
      <c r="N40">
        <v>103</v>
      </c>
      <c r="O40">
        <v>62.05</v>
      </c>
      <c r="P40" s="12" t="s">
        <v>8266</v>
      </c>
      <c r="Q40" t="s">
        <v>8268</v>
      </c>
      <c r="R40" s="9">
        <v>41802.574282407404</v>
      </c>
      <c r="S40" s="9">
        <v>41823.165972222225</v>
      </c>
    </row>
    <row r="41" spans="1:19" ht="26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 s="11">
        <v>1463098208</v>
      </c>
      <c r="J41">
        <v>1460506208</v>
      </c>
      <c r="K41" t="b">
        <v>0</v>
      </c>
      <c r="L41">
        <v>173</v>
      </c>
      <c r="M41" t="b">
        <v>1</v>
      </c>
      <c r="N41">
        <v>123</v>
      </c>
      <c r="O41">
        <v>71.239999999999995</v>
      </c>
      <c r="P41" s="12" t="s">
        <v>8266</v>
      </c>
      <c r="Q41" t="s">
        <v>8268</v>
      </c>
      <c r="R41" s="9">
        <v>42473.007037037038</v>
      </c>
      <c r="S41" s="9">
        <v>42503.007037037038</v>
      </c>
    </row>
    <row r="42" spans="1:19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 s="11">
        <v>1474426800</v>
      </c>
      <c r="J42">
        <v>1471976529</v>
      </c>
      <c r="K42" t="b">
        <v>0</v>
      </c>
      <c r="L42">
        <v>17</v>
      </c>
      <c r="M42" t="b">
        <v>1</v>
      </c>
      <c r="N42">
        <v>122</v>
      </c>
      <c r="O42">
        <v>716.35</v>
      </c>
      <c r="P42" s="12" t="s">
        <v>8266</v>
      </c>
      <c r="Q42" t="s">
        <v>8268</v>
      </c>
      <c r="R42" s="9">
        <v>42605.765381944439</v>
      </c>
      <c r="S42" s="9">
        <v>42634.125</v>
      </c>
    </row>
    <row r="43" spans="1:19" ht="116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 s="11">
        <v>1428178757</v>
      </c>
      <c r="J43">
        <v>1425590357</v>
      </c>
      <c r="K43" t="b">
        <v>1</v>
      </c>
      <c r="L43">
        <v>200</v>
      </c>
      <c r="M43" t="b">
        <v>1</v>
      </c>
      <c r="N43">
        <v>101</v>
      </c>
      <c r="O43">
        <v>60.48</v>
      </c>
      <c r="P43" s="12" t="s">
        <v>8266</v>
      </c>
      <c r="Q43" t="s">
        <v>8268</v>
      </c>
      <c r="R43" s="9">
        <v>42068.888391203705</v>
      </c>
      <c r="S43" s="9">
        <v>42098.846724537041</v>
      </c>
    </row>
    <row r="44" spans="1:19" ht="232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 s="11">
        <v>1410601041</v>
      </c>
      <c r="J44">
        <v>1406713041</v>
      </c>
      <c r="K44" t="b">
        <v>0</v>
      </c>
      <c r="L44">
        <v>12</v>
      </c>
      <c r="M44" t="b">
        <v>1</v>
      </c>
      <c r="N44">
        <v>100</v>
      </c>
      <c r="O44">
        <v>1000</v>
      </c>
      <c r="P44" s="12" t="s">
        <v>8266</v>
      </c>
      <c r="Q44" t="s">
        <v>8268</v>
      </c>
      <c r="R44" s="9">
        <v>41850.400937500002</v>
      </c>
      <c r="S44" s="9">
        <v>41895.400937500002</v>
      </c>
    </row>
    <row r="45" spans="1:19" ht="26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 s="11">
        <v>1407506040</v>
      </c>
      <c r="J45">
        <v>1404680075</v>
      </c>
      <c r="K45" t="b">
        <v>0</v>
      </c>
      <c r="L45">
        <v>125</v>
      </c>
      <c r="M45" t="b">
        <v>1</v>
      </c>
      <c r="N45">
        <v>100</v>
      </c>
      <c r="O45">
        <v>93.98</v>
      </c>
      <c r="P45" s="12" t="s">
        <v>8266</v>
      </c>
      <c r="Q45" t="s">
        <v>8268</v>
      </c>
      <c r="R45" s="9">
        <v>41826.871238425927</v>
      </c>
      <c r="S45" s="9">
        <v>41859.57916666667</v>
      </c>
    </row>
    <row r="46" spans="1:19" ht="246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 s="11">
        <v>1433055540</v>
      </c>
      <c r="J46">
        <v>1431230867</v>
      </c>
      <c r="K46" t="b">
        <v>0</v>
      </c>
      <c r="L46">
        <v>104</v>
      </c>
      <c r="M46" t="b">
        <v>1</v>
      </c>
      <c r="N46">
        <v>154</v>
      </c>
      <c r="O46">
        <v>110.87</v>
      </c>
      <c r="P46" s="12" t="s">
        <v>8266</v>
      </c>
      <c r="Q46" t="s">
        <v>8268</v>
      </c>
      <c r="R46" s="9">
        <v>42134.172071759262</v>
      </c>
      <c r="S46" s="9">
        <v>42155.290972222225</v>
      </c>
    </row>
    <row r="47" spans="1:19" ht="217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 s="11">
        <v>1464960682</v>
      </c>
      <c r="J47">
        <v>1462368682</v>
      </c>
      <c r="K47" t="b">
        <v>0</v>
      </c>
      <c r="L47">
        <v>62</v>
      </c>
      <c r="M47" t="b">
        <v>1</v>
      </c>
      <c r="N47">
        <v>115</v>
      </c>
      <c r="O47">
        <v>184.68</v>
      </c>
      <c r="P47" s="12" t="s">
        <v>8266</v>
      </c>
      <c r="Q47" t="s">
        <v>8268</v>
      </c>
      <c r="R47" s="9">
        <v>42494.563449074078</v>
      </c>
      <c r="S47" s="9">
        <v>42524.563449074078</v>
      </c>
    </row>
    <row r="48" spans="1:19" ht="26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 s="11">
        <v>1442425412</v>
      </c>
      <c r="J48">
        <v>1439833412</v>
      </c>
      <c r="K48" t="b">
        <v>0</v>
      </c>
      <c r="L48">
        <v>128</v>
      </c>
      <c r="M48" t="b">
        <v>1</v>
      </c>
      <c r="N48">
        <v>114</v>
      </c>
      <c r="O48">
        <v>88.77</v>
      </c>
      <c r="P48" s="12" t="s">
        <v>8266</v>
      </c>
      <c r="Q48" t="s">
        <v>8268</v>
      </c>
      <c r="R48" s="9">
        <v>42233.738564814819</v>
      </c>
      <c r="S48" s="9">
        <v>42263.738564814819</v>
      </c>
    </row>
    <row r="49" spans="1:19" ht="26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 s="11">
        <v>1403305200</v>
      </c>
      <c r="J49">
        <v>1400512658</v>
      </c>
      <c r="K49" t="b">
        <v>1</v>
      </c>
      <c r="L49">
        <v>226</v>
      </c>
      <c r="M49" t="b">
        <v>1</v>
      </c>
      <c r="N49">
        <v>119</v>
      </c>
      <c r="O49">
        <v>50.16</v>
      </c>
      <c r="P49" s="12" t="s">
        <v>8266</v>
      </c>
      <c r="Q49" t="s">
        <v>8268</v>
      </c>
      <c r="R49" s="9">
        <v>41778.637245370373</v>
      </c>
      <c r="S49" s="9">
        <v>41810.958333333336</v>
      </c>
    </row>
    <row r="50" spans="1:19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 s="11">
        <v>1442030340</v>
      </c>
      <c r="J50">
        <v>1439551200</v>
      </c>
      <c r="K50" t="b">
        <v>1</v>
      </c>
      <c r="L50">
        <v>193</v>
      </c>
      <c r="M50" t="b">
        <v>1</v>
      </c>
      <c r="N50">
        <v>111</v>
      </c>
      <c r="O50">
        <v>57.63</v>
      </c>
      <c r="P50" s="12" t="s">
        <v>8266</v>
      </c>
      <c r="Q50" t="s">
        <v>8268</v>
      </c>
      <c r="R50" s="9">
        <v>42230.472222222219</v>
      </c>
      <c r="S50" s="9">
        <v>42259.165972222225</v>
      </c>
    </row>
    <row r="51" spans="1:19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 s="11">
        <v>1425528000</v>
      </c>
      <c r="J51">
        <v>1422916261</v>
      </c>
      <c r="K51" t="b">
        <v>0</v>
      </c>
      <c r="L51">
        <v>197</v>
      </c>
      <c r="M51" t="b">
        <v>1</v>
      </c>
      <c r="N51">
        <v>105</v>
      </c>
      <c r="O51">
        <v>56.07</v>
      </c>
      <c r="P51" s="12" t="s">
        <v>8266</v>
      </c>
      <c r="Q51" t="s">
        <v>8268</v>
      </c>
      <c r="R51" s="9">
        <v>42037.938206018516</v>
      </c>
      <c r="S51" s="9">
        <v>42068.166666666672</v>
      </c>
    </row>
    <row r="52" spans="1:19" ht="275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 s="11">
        <v>1435835824</v>
      </c>
      <c r="J52">
        <v>1433243824</v>
      </c>
      <c r="K52" t="b">
        <v>0</v>
      </c>
      <c r="L52">
        <v>98</v>
      </c>
      <c r="M52" t="b">
        <v>1</v>
      </c>
      <c r="N52">
        <v>107</v>
      </c>
      <c r="O52">
        <v>109.03</v>
      </c>
      <c r="P52" s="12" t="s">
        <v>8266</v>
      </c>
      <c r="Q52" t="s">
        <v>8268</v>
      </c>
      <c r="R52" s="9">
        <v>42157.470185185186</v>
      </c>
      <c r="S52" s="9">
        <v>42187.470185185186</v>
      </c>
    </row>
    <row r="53" spans="1:19" ht="232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 s="11">
        <v>1443018086</v>
      </c>
      <c r="J53">
        <v>1441290086</v>
      </c>
      <c r="K53" t="b">
        <v>0</v>
      </c>
      <c r="L53">
        <v>102</v>
      </c>
      <c r="M53" t="b">
        <v>1</v>
      </c>
      <c r="N53">
        <v>106</v>
      </c>
      <c r="O53">
        <v>103.95</v>
      </c>
      <c r="P53" s="12" t="s">
        <v>8266</v>
      </c>
      <c r="Q53" t="s">
        <v>8268</v>
      </c>
      <c r="R53" s="9">
        <v>42250.598217592589</v>
      </c>
      <c r="S53" s="9">
        <v>42270.598217592589</v>
      </c>
    </row>
    <row r="54" spans="1:19" ht="275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 s="11">
        <v>1404983269</v>
      </c>
      <c r="J54">
        <v>1402391269</v>
      </c>
      <c r="K54" t="b">
        <v>0</v>
      </c>
      <c r="L54">
        <v>168</v>
      </c>
      <c r="M54" t="b">
        <v>1</v>
      </c>
      <c r="N54">
        <v>106</v>
      </c>
      <c r="O54">
        <v>62.83</v>
      </c>
      <c r="P54" s="12" t="s">
        <v>8266</v>
      </c>
      <c r="Q54" t="s">
        <v>8268</v>
      </c>
      <c r="R54" s="9">
        <v>41800.380428240744</v>
      </c>
      <c r="S54" s="9">
        <v>41830.380428240744</v>
      </c>
    </row>
    <row r="55" spans="1:19" ht="203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 s="11">
        <v>1464732537</v>
      </c>
      <c r="J55">
        <v>1462140537</v>
      </c>
      <c r="K55" t="b">
        <v>0</v>
      </c>
      <c r="L55">
        <v>72</v>
      </c>
      <c r="M55" t="b">
        <v>1</v>
      </c>
      <c r="N55">
        <v>104</v>
      </c>
      <c r="O55">
        <v>145</v>
      </c>
      <c r="P55" s="12" t="s">
        <v>8266</v>
      </c>
      <c r="Q55" t="s">
        <v>8268</v>
      </c>
      <c r="R55" s="9">
        <v>42491.92288194444</v>
      </c>
      <c r="S55" s="9">
        <v>42521.92288194444</v>
      </c>
    </row>
    <row r="56" spans="1:19" ht="26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 s="11">
        <v>1411765492</v>
      </c>
      <c r="J56">
        <v>1409173492</v>
      </c>
      <c r="K56" t="b">
        <v>1</v>
      </c>
      <c r="L56">
        <v>74</v>
      </c>
      <c r="M56" t="b">
        <v>1</v>
      </c>
      <c r="N56">
        <v>103</v>
      </c>
      <c r="O56">
        <v>139.19</v>
      </c>
      <c r="P56" s="12" t="s">
        <v>8266</v>
      </c>
      <c r="Q56" t="s">
        <v>8268</v>
      </c>
      <c r="R56" s="9">
        <v>41878.878379629627</v>
      </c>
      <c r="S56" s="9">
        <v>41908.878379629627</v>
      </c>
    </row>
    <row r="57" spans="1:19" ht="246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 s="11">
        <v>1416385679</v>
      </c>
      <c r="J57">
        <v>1413790079</v>
      </c>
      <c r="K57" t="b">
        <v>0</v>
      </c>
      <c r="L57">
        <v>162</v>
      </c>
      <c r="M57" t="b">
        <v>1</v>
      </c>
      <c r="N57">
        <v>103</v>
      </c>
      <c r="O57">
        <v>63.57</v>
      </c>
      <c r="P57" s="12" t="s">
        <v>8266</v>
      </c>
      <c r="Q57" t="s">
        <v>8268</v>
      </c>
      <c r="R57" s="9">
        <v>41932.311099537037</v>
      </c>
      <c r="S57" s="9">
        <v>41962.352766203709</v>
      </c>
    </row>
    <row r="58" spans="1:19" ht="275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 s="11">
        <v>1432612740</v>
      </c>
      <c r="J58">
        <v>1429881667</v>
      </c>
      <c r="K58" t="b">
        <v>0</v>
      </c>
      <c r="L58">
        <v>97</v>
      </c>
      <c r="M58" t="b">
        <v>1</v>
      </c>
      <c r="N58">
        <v>102</v>
      </c>
      <c r="O58">
        <v>105.52</v>
      </c>
      <c r="P58" s="12" t="s">
        <v>8266</v>
      </c>
      <c r="Q58" t="s">
        <v>8268</v>
      </c>
      <c r="R58" s="9">
        <v>42118.556331018524</v>
      </c>
      <c r="S58" s="9">
        <v>42150.165972222225</v>
      </c>
    </row>
    <row r="59" spans="1:19" ht="275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 s="11">
        <v>1442102400</v>
      </c>
      <c r="J59">
        <v>1440370768</v>
      </c>
      <c r="K59" t="b">
        <v>0</v>
      </c>
      <c r="L59">
        <v>72</v>
      </c>
      <c r="M59" t="b">
        <v>1</v>
      </c>
      <c r="N59">
        <v>102</v>
      </c>
      <c r="O59">
        <v>141.29</v>
      </c>
      <c r="P59" s="12" t="s">
        <v>8266</v>
      </c>
      <c r="Q59" t="s">
        <v>8268</v>
      </c>
      <c r="R59" s="9">
        <v>42239.957962962959</v>
      </c>
      <c r="S59" s="9">
        <v>42260</v>
      </c>
    </row>
    <row r="60" spans="1:19" ht="275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 s="11">
        <v>1410580800</v>
      </c>
      <c r="J60">
        <v>1409336373</v>
      </c>
      <c r="K60" t="b">
        <v>0</v>
      </c>
      <c r="L60">
        <v>74</v>
      </c>
      <c r="M60" t="b">
        <v>1</v>
      </c>
      <c r="N60">
        <v>102</v>
      </c>
      <c r="O60">
        <v>137.24</v>
      </c>
      <c r="P60" s="12" t="s">
        <v>8266</v>
      </c>
      <c r="Q60" t="s">
        <v>8268</v>
      </c>
      <c r="R60" s="9">
        <v>41880.76357638889</v>
      </c>
      <c r="S60" s="9">
        <v>41895.166666666664</v>
      </c>
    </row>
    <row r="61" spans="1:19" ht="275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 s="11">
        <v>1470887940</v>
      </c>
      <c r="J61">
        <v>1468176527</v>
      </c>
      <c r="K61" t="b">
        <v>0</v>
      </c>
      <c r="L61">
        <v>102</v>
      </c>
      <c r="M61" t="b">
        <v>1</v>
      </c>
      <c r="N61">
        <v>101</v>
      </c>
      <c r="O61">
        <v>99.34</v>
      </c>
      <c r="P61" s="12" t="s">
        <v>8266</v>
      </c>
      <c r="Q61" t="s">
        <v>8268</v>
      </c>
      <c r="R61" s="9">
        <v>42561.783877314811</v>
      </c>
      <c r="S61" s="9">
        <v>42593.165972222225</v>
      </c>
    </row>
    <row r="62" spans="1:19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 s="11">
        <v>1425495563</v>
      </c>
      <c r="J62">
        <v>1422903563</v>
      </c>
      <c r="K62" t="b">
        <v>0</v>
      </c>
      <c r="L62">
        <v>98</v>
      </c>
      <c r="M62" t="b">
        <v>1</v>
      </c>
      <c r="N62">
        <v>101</v>
      </c>
      <c r="O62">
        <v>103.21</v>
      </c>
      <c r="P62" s="12" t="s">
        <v>8266</v>
      </c>
      <c r="Q62" t="s">
        <v>8268</v>
      </c>
      <c r="R62" s="9">
        <v>42037.791238425925</v>
      </c>
      <c r="S62" s="9">
        <v>42067.791238425925</v>
      </c>
    </row>
    <row r="63" spans="1:19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 s="11">
        <v>1487347500</v>
      </c>
      <c r="J63">
        <v>1484715366</v>
      </c>
      <c r="K63" t="b">
        <v>0</v>
      </c>
      <c r="L63">
        <v>158</v>
      </c>
      <c r="M63" t="b">
        <v>1</v>
      </c>
      <c r="N63">
        <v>101</v>
      </c>
      <c r="O63">
        <v>63.83</v>
      </c>
      <c r="P63" s="12" t="s">
        <v>8266</v>
      </c>
      <c r="Q63" t="s">
        <v>8268</v>
      </c>
      <c r="R63" s="9">
        <v>42753.205625000002</v>
      </c>
      <c r="S63" s="9">
        <v>42783.670138888891</v>
      </c>
    </row>
    <row r="64" spans="1:19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 s="11">
        <v>1304225940</v>
      </c>
      <c r="J64">
        <v>1301542937</v>
      </c>
      <c r="K64" t="b">
        <v>1</v>
      </c>
      <c r="L64">
        <v>241</v>
      </c>
      <c r="M64" t="b">
        <v>1</v>
      </c>
      <c r="N64">
        <v>336</v>
      </c>
      <c r="O64">
        <v>41.77</v>
      </c>
      <c r="P64" s="12" t="s">
        <v>8266</v>
      </c>
      <c r="Q64" t="s">
        <v>8268</v>
      </c>
      <c r="R64" s="9">
        <v>40633.154363425929</v>
      </c>
      <c r="S64" s="9">
        <v>40664.207638888889</v>
      </c>
    </row>
    <row r="65" spans="1:19" ht="304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 s="11">
        <v>1476381627</v>
      </c>
      <c r="J65">
        <v>1473789627</v>
      </c>
      <c r="K65" t="b">
        <v>0</v>
      </c>
      <c r="L65">
        <v>69</v>
      </c>
      <c r="M65" t="b">
        <v>1</v>
      </c>
      <c r="N65">
        <v>101</v>
      </c>
      <c r="O65">
        <v>145.87</v>
      </c>
      <c r="P65" s="12" t="s">
        <v>8266</v>
      </c>
      <c r="Q65" t="s">
        <v>8268</v>
      </c>
      <c r="R65" s="9">
        <v>42626.7503125</v>
      </c>
      <c r="S65" s="9">
        <v>42656.7503125</v>
      </c>
    </row>
    <row r="66" spans="1:19" ht="275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 s="11">
        <v>1409266414</v>
      </c>
      <c r="J66">
        <v>1405378414</v>
      </c>
      <c r="K66" t="b">
        <v>0</v>
      </c>
      <c r="L66">
        <v>85</v>
      </c>
      <c r="M66" t="b">
        <v>1</v>
      </c>
      <c r="N66">
        <v>100</v>
      </c>
      <c r="O66">
        <v>118.13</v>
      </c>
      <c r="P66" s="12" t="s">
        <v>8266</v>
      </c>
      <c r="Q66" t="s">
        <v>8268</v>
      </c>
      <c r="R66" s="9">
        <v>41834.953865740739</v>
      </c>
      <c r="S66" s="9">
        <v>41879.953865740739</v>
      </c>
    </row>
    <row r="67" spans="1:19" ht="203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 s="11">
        <v>1405511376</v>
      </c>
      <c r="J67">
        <v>1401623376</v>
      </c>
      <c r="K67" t="b">
        <v>0</v>
      </c>
      <c r="L67">
        <v>91</v>
      </c>
      <c r="M67" t="b">
        <v>1</v>
      </c>
      <c r="N67">
        <v>100</v>
      </c>
      <c r="O67">
        <v>110.23</v>
      </c>
      <c r="P67" s="12" t="s">
        <v>8266</v>
      </c>
      <c r="Q67" t="s">
        <v>8268</v>
      </c>
      <c r="R67" s="9">
        <v>41791.492777777778</v>
      </c>
      <c r="S67" s="9">
        <v>41836.492777777778</v>
      </c>
    </row>
    <row r="68" spans="1:19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 s="11">
        <v>1413269940</v>
      </c>
      <c r="J68">
        <v>1410421670</v>
      </c>
      <c r="K68" t="b">
        <v>1</v>
      </c>
      <c r="L68">
        <v>167</v>
      </c>
      <c r="M68" t="b">
        <v>1</v>
      </c>
      <c r="N68">
        <v>115</v>
      </c>
      <c r="O68">
        <v>58.69</v>
      </c>
      <c r="P68" s="12" t="s">
        <v>8266</v>
      </c>
      <c r="Q68" t="s">
        <v>8268</v>
      </c>
      <c r="R68" s="9">
        <v>41893.324884259258</v>
      </c>
      <c r="S68" s="9">
        <v>41926.290972222225</v>
      </c>
    </row>
    <row r="69" spans="1:19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 s="11">
        <v>1402974000</v>
      </c>
      <c r="J69">
        <v>1400290255</v>
      </c>
      <c r="K69" t="b">
        <v>0</v>
      </c>
      <c r="L69">
        <v>71</v>
      </c>
      <c r="M69" t="b">
        <v>1</v>
      </c>
      <c r="N69">
        <v>100</v>
      </c>
      <c r="O69">
        <v>134.15</v>
      </c>
      <c r="P69" s="12" t="s">
        <v>8266</v>
      </c>
      <c r="Q69" t="s">
        <v>8268</v>
      </c>
      <c r="R69" s="9">
        <v>41776.063136574077</v>
      </c>
      <c r="S69" s="9">
        <v>41807.125</v>
      </c>
    </row>
    <row r="70" spans="1:19" ht="290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 s="11">
        <v>1451620800</v>
      </c>
      <c r="J70">
        <v>1449171508</v>
      </c>
      <c r="K70" t="b">
        <v>0</v>
      </c>
      <c r="L70">
        <v>33</v>
      </c>
      <c r="M70" t="b">
        <v>1</v>
      </c>
      <c r="N70">
        <v>175</v>
      </c>
      <c r="O70">
        <v>264.85000000000002</v>
      </c>
      <c r="P70" s="12" t="s">
        <v>8266</v>
      </c>
      <c r="Q70" t="s">
        <v>8268</v>
      </c>
      <c r="R70" s="9">
        <v>42341.818379629629</v>
      </c>
      <c r="S70" s="9">
        <v>42370.166666666672</v>
      </c>
    </row>
    <row r="71" spans="1:19" ht="203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 s="11">
        <v>1469721518</v>
      </c>
      <c r="J71">
        <v>1467129518</v>
      </c>
      <c r="K71" t="b">
        <v>0</v>
      </c>
      <c r="L71">
        <v>47</v>
      </c>
      <c r="M71" t="b">
        <v>1</v>
      </c>
      <c r="N71">
        <v>104</v>
      </c>
      <c r="O71">
        <v>177.62</v>
      </c>
      <c r="P71" s="12" t="s">
        <v>8266</v>
      </c>
      <c r="Q71" t="s">
        <v>8268</v>
      </c>
      <c r="R71" s="9">
        <v>42549.665717592594</v>
      </c>
      <c r="S71" s="9">
        <v>42579.665717592594</v>
      </c>
    </row>
    <row r="72" spans="1:19" ht="159.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 s="11">
        <v>1386910740</v>
      </c>
      <c r="J72">
        <v>1384364561</v>
      </c>
      <c r="K72" t="b">
        <v>1</v>
      </c>
      <c r="L72">
        <v>82</v>
      </c>
      <c r="M72" t="b">
        <v>1</v>
      </c>
      <c r="N72">
        <v>103</v>
      </c>
      <c r="O72">
        <v>100.5</v>
      </c>
      <c r="P72" s="12" t="s">
        <v>8266</v>
      </c>
      <c r="Q72" t="s">
        <v>8268</v>
      </c>
      <c r="R72" s="9">
        <v>41591.737974537034</v>
      </c>
      <c r="S72" s="9">
        <v>41621.207638888889</v>
      </c>
    </row>
    <row r="73" spans="1:19" ht="26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 s="11">
        <v>1444348800</v>
      </c>
      <c r="J73">
        <v>1442283562</v>
      </c>
      <c r="K73" t="b">
        <v>1</v>
      </c>
      <c r="L73">
        <v>71</v>
      </c>
      <c r="M73" t="b">
        <v>1</v>
      </c>
      <c r="N73">
        <v>103</v>
      </c>
      <c r="O73">
        <v>115.87</v>
      </c>
      <c r="P73" s="12" t="s">
        <v>8266</v>
      </c>
      <c r="Q73" t="s">
        <v>8268</v>
      </c>
      <c r="R73" s="9">
        <v>42262.096782407403</v>
      </c>
      <c r="S73" s="9">
        <v>42286</v>
      </c>
    </row>
    <row r="74" spans="1:19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 s="11">
        <v>1474649070</v>
      </c>
      <c r="J74">
        <v>1469465070</v>
      </c>
      <c r="K74" t="b">
        <v>0</v>
      </c>
      <c r="L74">
        <v>54</v>
      </c>
      <c r="M74" t="b">
        <v>1</v>
      </c>
      <c r="N74">
        <v>109</v>
      </c>
      <c r="O74">
        <v>151.97999999999999</v>
      </c>
      <c r="P74" s="12" t="s">
        <v>8266</v>
      </c>
      <c r="Q74" t="s">
        <v>8268</v>
      </c>
      <c r="R74" s="9">
        <v>42576.697569444441</v>
      </c>
      <c r="S74" s="9">
        <v>42636.697569444441</v>
      </c>
    </row>
    <row r="75" spans="1:19" ht="246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 s="11">
        <v>1425830905</v>
      </c>
      <c r="J75">
        <v>1423242505</v>
      </c>
      <c r="K75" t="b">
        <v>0</v>
      </c>
      <c r="L75">
        <v>57</v>
      </c>
      <c r="M75" t="b">
        <v>1</v>
      </c>
      <c r="N75">
        <v>101</v>
      </c>
      <c r="O75">
        <v>142.28</v>
      </c>
      <c r="P75" s="12" t="s">
        <v>8266</v>
      </c>
      <c r="Q75" t="s">
        <v>8268</v>
      </c>
      <c r="R75" s="9">
        <v>42041.714178240742</v>
      </c>
      <c r="S75" s="9">
        <v>42071.67251157407</v>
      </c>
    </row>
    <row r="76" spans="1:19" ht="26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 s="11">
        <v>1417057200</v>
      </c>
      <c r="J76">
        <v>1414599886</v>
      </c>
      <c r="K76" t="b">
        <v>0</v>
      </c>
      <c r="L76">
        <v>113</v>
      </c>
      <c r="M76" t="b">
        <v>1</v>
      </c>
      <c r="N76">
        <v>100</v>
      </c>
      <c r="O76">
        <v>70.88</v>
      </c>
      <c r="P76" s="12" t="s">
        <v>8266</v>
      </c>
      <c r="Q76" t="s">
        <v>8268</v>
      </c>
      <c r="R76" s="9">
        <v>41941.683865740742</v>
      </c>
      <c r="S76" s="9">
        <v>41970.125</v>
      </c>
    </row>
    <row r="77" spans="1:19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 s="11">
        <v>1429976994</v>
      </c>
      <c r="J77">
        <v>1424796594</v>
      </c>
      <c r="K77" t="b">
        <v>0</v>
      </c>
      <c r="L77">
        <v>19</v>
      </c>
      <c r="M77" t="b">
        <v>1</v>
      </c>
      <c r="N77">
        <v>100</v>
      </c>
      <c r="O77">
        <v>421.11</v>
      </c>
      <c r="P77" s="12" t="s">
        <v>8266</v>
      </c>
      <c r="Q77" t="s">
        <v>8268</v>
      </c>
      <c r="R77" s="9">
        <v>42059.701319444444</v>
      </c>
      <c r="S77" s="9">
        <v>42119.659652777773</v>
      </c>
    </row>
    <row r="78" spans="1:19" ht="26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 s="11">
        <v>1333310458</v>
      </c>
      <c r="J78">
        <v>1330722058</v>
      </c>
      <c r="K78" t="b">
        <v>1</v>
      </c>
      <c r="L78">
        <v>123</v>
      </c>
      <c r="M78" t="b">
        <v>1</v>
      </c>
      <c r="N78">
        <v>113</v>
      </c>
      <c r="O78">
        <v>64.27</v>
      </c>
      <c r="P78" s="12" t="s">
        <v>8266</v>
      </c>
      <c r="Q78" t="s">
        <v>8268</v>
      </c>
      <c r="R78" s="9">
        <v>40970.875671296293</v>
      </c>
      <c r="S78" s="9">
        <v>41000.834004629629</v>
      </c>
    </row>
    <row r="79" spans="1:19" ht="246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 s="11">
        <v>1434142800</v>
      </c>
      <c r="J79">
        <v>1431435122</v>
      </c>
      <c r="K79" t="b">
        <v>1</v>
      </c>
      <c r="L79">
        <v>163</v>
      </c>
      <c r="M79" t="b">
        <v>1</v>
      </c>
      <c r="N79">
        <v>131</v>
      </c>
      <c r="O79">
        <v>48.33</v>
      </c>
      <c r="P79" s="12" t="s">
        <v>8266</v>
      </c>
      <c r="Q79" t="s">
        <v>8268</v>
      </c>
      <c r="R79" s="9">
        <v>42136.536134259266</v>
      </c>
      <c r="S79" s="9">
        <v>42167.875</v>
      </c>
    </row>
    <row r="80" spans="1:19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 s="11">
        <v>1408464000</v>
      </c>
      <c r="J80">
        <v>1406831445</v>
      </c>
      <c r="K80" t="b">
        <v>0</v>
      </c>
      <c r="L80">
        <v>26</v>
      </c>
      <c r="M80" t="b">
        <v>1</v>
      </c>
      <c r="N80">
        <v>101</v>
      </c>
      <c r="O80">
        <v>302.31</v>
      </c>
      <c r="P80" s="12" t="s">
        <v>8266</v>
      </c>
      <c r="Q80" t="s">
        <v>8268</v>
      </c>
      <c r="R80" s="9">
        <v>41851.771354166667</v>
      </c>
      <c r="S80" s="9">
        <v>41870.666666666664</v>
      </c>
    </row>
    <row r="81" spans="1:19" ht="217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 s="11">
        <v>1443711623</v>
      </c>
      <c r="J81">
        <v>1440687623</v>
      </c>
      <c r="K81" t="b">
        <v>0</v>
      </c>
      <c r="L81">
        <v>204</v>
      </c>
      <c r="M81" t="b">
        <v>1</v>
      </c>
      <c r="N81">
        <v>156</v>
      </c>
      <c r="O81">
        <v>38.28</v>
      </c>
      <c r="P81" s="12" t="s">
        <v>8266</v>
      </c>
      <c r="Q81" t="s">
        <v>8268</v>
      </c>
      <c r="R81" s="9">
        <v>42243.6252662037</v>
      </c>
      <c r="S81" s="9">
        <v>42278.6252662037</v>
      </c>
    </row>
    <row r="82" spans="1:19" ht="188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 s="11">
        <v>1420751861</v>
      </c>
      <c r="J82">
        <v>1418159861</v>
      </c>
      <c r="K82" t="b">
        <v>1</v>
      </c>
      <c r="L82">
        <v>75</v>
      </c>
      <c r="M82" t="b">
        <v>1</v>
      </c>
      <c r="N82">
        <v>105</v>
      </c>
      <c r="O82">
        <v>98.2</v>
      </c>
      <c r="P82" s="12" t="s">
        <v>8266</v>
      </c>
      <c r="Q82" t="s">
        <v>8268</v>
      </c>
      <c r="R82" s="9">
        <v>41982.887280092589</v>
      </c>
      <c r="S82" s="9">
        <v>42012.887280092589</v>
      </c>
    </row>
    <row r="83" spans="1:19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 s="11">
        <v>1450328340</v>
      </c>
      <c r="J83">
        <v>1447606884</v>
      </c>
      <c r="K83" t="b">
        <v>1</v>
      </c>
      <c r="L83">
        <v>37</v>
      </c>
      <c r="M83" t="b">
        <v>1</v>
      </c>
      <c r="N83">
        <v>102</v>
      </c>
      <c r="O83">
        <v>193.62</v>
      </c>
      <c r="P83" s="12" t="s">
        <v>8266</v>
      </c>
      <c r="Q83" t="s">
        <v>8268</v>
      </c>
      <c r="R83" s="9">
        <v>42323.70930555556</v>
      </c>
      <c r="S83" s="9">
        <v>42355.207638888889</v>
      </c>
    </row>
    <row r="84" spans="1:19" ht="232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 s="11">
        <v>1414608843</v>
      </c>
      <c r="J84">
        <v>1412794443</v>
      </c>
      <c r="K84" t="b">
        <v>0</v>
      </c>
      <c r="L84">
        <v>108</v>
      </c>
      <c r="M84" t="b">
        <v>1</v>
      </c>
      <c r="N84">
        <v>119</v>
      </c>
      <c r="O84">
        <v>66.11</v>
      </c>
      <c r="P84" s="12" t="s">
        <v>8266</v>
      </c>
      <c r="Q84" t="s">
        <v>8268</v>
      </c>
      <c r="R84" s="9">
        <v>41920.787534722222</v>
      </c>
      <c r="S84" s="9">
        <v>41941.787534722222</v>
      </c>
    </row>
    <row r="85" spans="1:19" ht="232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 s="11">
        <v>1328029200</v>
      </c>
      <c r="J85">
        <v>1323211621</v>
      </c>
      <c r="K85" t="b">
        <v>1</v>
      </c>
      <c r="L85">
        <v>151</v>
      </c>
      <c r="M85" t="b">
        <v>1</v>
      </c>
      <c r="N85">
        <v>101</v>
      </c>
      <c r="O85">
        <v>46.77</v>
      </c>
      <c r="P85" s="12" t="s">
        <v>8266</v>
      </c>
      <c r="Q85" t="s">
        <v>8268</v>
      </c>
      <c r="R85" s="9">
        <v>40883.949317129627</v>
      </c>
      <c r="S85" s="9">
        <v>40939.708333333336</v>
      </c>
    </row>
    <row r="86" spans="1:19" ht="275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 s="11">
        <v>1436587140</v>
      </c>
      <c r="J86">
        <v>1434069205</v>
      </c>
      <c r="K86" t="b">
        <v>0</v>
      </c>
      <c r="L86">
        <v>86</v>
      </c>
      <c r="M86" t="b">
        <v>1</v>
      </c>
      <c r="N86">
        <v>117</v>
      </c>
      <c r="O86">
        <v>81.569999999999993</v>
      </c>
      <c r="P86" s="12" t="s">
        <v>8266</v>
      </c>
      <c r="Q86" t="s">
        <v>8268</v>
      </c>
      <c r="R86" s="9">
        <v>42167.023206018523</v>
      </c>
      <c r="S86" s="9">
        <v>42196.165972222225</v>
      </c>
    </row>
    <row r="87" spans="1:19" ht="275.5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 s="11">
        <v>1459474059</v>
      </c>
      <c r="J87">
        <v>1456885659</v>
      </c>
      <c r="K87" t="b">
        <v>0</v>
      </c>
      <c r="L87">
        <v>63</v>
      </c>
      <c r="M87" t="b">
        <v>1</v>
      </c>
      <c r="N87">
        <v>114</v>
      </c>
      <c r="O87">
        <v>105.21</v>
      </c>
      <c r="P87" s="12" t="s">
        <v>8266</v>
      </c>
      <c r="Q87" t="s">
        <v>8268</v>
      </c>
      <c r="R87" s="9">
        <v>42431.102534722217</v>
      </c>
      <c r="S87" s="9">
        <v>42461.06086805556</v>
      </c>
    </row>
    <row r="88" spans="1:19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 s="11">
        <v>1444169825</v>
      </c>
      <c r="J88">
        <v>1441577825</v>
      </c>
      <c r="K88" t="b">
        <v>0</v>
      </c>
      <c r="L88">
        <v>31</v>
      </c>
      <c r="M88" t="b">
        <v>1</v>
      </c>
      <c r="N88">
        <v>100</v>
      </c>
      <c r="O88">
        <v>209.84</v>
      </c>
      <c r="P88" s="12" t="s">
        <v>8266</v>
      </c>
      <c r="Q88" t="s">
        <v>8268</v>
      </c>
      <c r="R88" s="9">
        <v>42253.928530092591</v>
      </c>
      <c r="S88" s="9">
        <v>42283.928530092591</v>
      </c>
    </row>
    <row r="89" spans="1:19" ht="232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 s="11">
        <v>1405699451</v>
      </c>
      <c r="J89">
        <v>1403107451</v>
      </c>
      <c r="K89" t="b">
        <v>0</v>
      </c>
      <c r="L89">
        <v>91</v>
      </c>
      <c r="M89" t="b">
        <v>1</v>
      </c>
      <c r="N89">
        <v>106</v>
      </c>
      <c r="O89">
        <v>69.89</v>
      </c>
      <c r="P89" s="12" t="s">
        <v>8266</v>
      </c>
      <c r="Q89" t="s">
        <v>8268</v>
      </c>
      <c r="R89" s="9">
        <v>41808.669571759259</v>
      </c>
      <c r="S89" s="9">
        <v>41838.669571759259</v>
      </c>
    </row>
    <row r="90" spans="1:19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 s="11">
        <v>1435611438</v>
      </c>
      <c r="J90">
        <v>1433019438</v>
      </c>
      <c r="K90" t="b">
        <v>0</v>
      </c>
      <c r="L90">
        <v>93</v>
      </c>
      <c r="M90" t="b">
        <v>1</v>
      </c>
      <c r="N90">
        <v>126</v>
      </c>
      <c r="O90">
        <v>67.739999999999995</v>
      </c>
      <c r="P90" s="12" t="s">
        <v>8266</v>
      </c>
      <c r="Q90" t="s">
        <v>8268</v>
      </c>
      <c r="R90" s="9">
        <v>42154.873124999998</v>
      </c>
      <c r="S90" s="9">
        <v>42184.873124999998</v>
      </c>
    </row>
    <row r="91" spans="1:19" ht="246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 s="11">
        <v>1423119540</v>
      </c>
      <c r="J91">
        <v>1421252084</v>
      </c>
      <c r="K91" t="b">
        <v>0</v>
      </c>
      <c r="L91">
        <v>76</v>
      </c>
      <c r="M91" t="b">
        <v>1</v>
      </c>
      <c r="N91">
        <v>104</v>
      </c>
      <c r="O91">
        <v>81.78</v>
      </c>
      <c r="P91" s="12" t="s">
        <v>8266</v>
      </c>
      <c r="Q91" t="s">
        <v>8268</v>
      </c>
      <c r="R91" s="9">
        <v>42018.676898148144</v>
      </c>
      <c r="S91" s="9">
        <v>42040.290972222225</v>
      </c>
    </row>
    <row r="92" spans="1:19" ht="246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 s="11">
        <v>1415921848</v>
      </c>
      <c r="J92">
        <v>1413326248</v>
      </c>
      <c r="K92" t="b">
        <v>0</v>
      </c>
      <c r="L92">
        <v>45</v>
      </c>
      <c r="M92" t="b">
        <v>1</v>
      </c>
      <c r="N92">
        <v>106</v>
      </c>
      <c r="O92">
        <v>136.78</v>
      </c>
      <c r="P92" s="12" t="s">
        <v>8266</v>
      </c>
      <c r="Q92" t="s">
        <v>8268</v>
      </c>
      <c r="R92" s="9">
        <v>41926.942685185182</v>
      </c>
      <c r="S92" s="9">
        <v>41956.984351851846</v>
      </c>
    </row>
    <row r="93" spans="1:19" ht="188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 s="11">
        <v>1427864340</v>
      </c>
      <c r="J93">
        <v>1425020810</v>
      </c>
      <c r="K93" t="b">
        <v>0</v>
      </c>
      <c r="L93">
        <v>78</v>
      </c>
      <c r="M93" t="b">
        <v>1</v>
      </c>
      <c r="N93">
        <v>102</v>
      </c>
      <c r="O93">
        <v>78.209999999999994</v>
      </c>
      <c r="P93" s="12" t="s">
        <v>8266</v>
      </c>
      <c r="Q93" t="s">
        <v>8268</v>
      </c>
      <c r="R93" s="9">
        <v>42062.296412037031</v>
      </c>
      <c r="S93" s="9">
        <v>42095.207638888889</v>
      </c>
    </row>
    <row r="94" spans="1:19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 s="11">
        <v>1441153705</v>
      </c>
      <c r="J94">
        <v>1438561705</v>
      </c>
      <c r="K94" t="b">
        <v>0</v>
      </c>
      <c r="L94">
        <v>47</v>
      </c>
      <c r="M94" t="b">
        <v>1</v>
      </c>
      <c r="N94">
        <v>122</v>
      </c>
      <c r="O94">
        <v>129.36000000000001</v>
      </c>
      <c r="P94" s="12" t="s">
        <v>8266</v>
      </c>
      <c r="Q94" t="s">
        <v>8268</v>
      </c>
      <c r="R94" s="9">
        <v>42219.019733796296</v>
      </c>
      <c r="S94" s="9">
        <v>42249.019733796296</v>
      </c>
    </row>
    <row r="95" spans="1:19" ht="275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 s="11">
        <v>1442805076</v>
      </c>
      <c r="J95">
        <v>1440213076</v>
      </c>
      <c r="K95" t="b">
        <v>0</v>
      </c>
      <c r="L95">
        <v>84</v>
      </c>
      <c r="M95" t="b">
        <v>1</v>
      </c>
      <c r="N95">
        <v>121</v>
      </c>
      <c r="O95">
        <v>71.790000000000006</v>
      </c>
      <c r="P95" s="12" t="s">
        <v>8266</v>
      </c>
      <c r="Q95" t="s">
        <v>8268</v>
      </c>
      <c r="R95" s="9">
        <v>42238.13282407407</v>
      </c>
      <c r="S95" s="9">
        <v>42268.13282407407</v>
      </c>
    </row>
    <row r="96" spans="1:19" ht="275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 s="11">
        <v>1448074800</v>
      </c>
      <c r="J96">
        <v>1444874768</v>
      </c>
      <c r="K96" t="b">
        <v>0</v>
      </c>
      <c r="L96">
        <v>64</v>
      </c>
      <c r="M96" t="b">
        <v>1</v>
      </c>
      <c r="N96">
        <v>100</v>
      </c>
      <c r="O96">
        <v>93.76</v>
      </c>
      <c r="P96" s="12" t="s">
        <v>8266</v>
      </c>
      <c r="Q96" t="s">
        <v>8268</v>
      </c>
      <c r="R96" s="9">
        <v>42292.087592592594</v>
      </c>
      <c r="S96" s="9">
        <v>42329.125</v>
      </c>
    </row>
    <row r="97" spans="1:19" ht="26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 s="11">
        <v>1427469892</v>
      </c>
      <c r="J97">
        <v>1424881492</v>
      </c>
      <c r="K97" t="b">
        <v>0</v>
      </c>
      <c r="L97">
        <v>94</v>
      </c>
      <c r="M97" t="b">
        <v>1</v>
      </c>
      <c r="N97">
        <v>100</v>
      </c>
      <c r="O97">
        <v>63.83</v>
      </c>
      <c r="P97" s="12" t="s">
        <v>8266</v>
      </c>
      <c r="Q97" t="s">
        <v>8268</v>
      </c>
      <c r="R97" s="9">
        <v>42060.683935185181</v>
      </c>
      <c r="S97" s="9">
        <v>42090.642268518524</v>
      </c>
    </row>
    <row r="98" spans="1:19" ht="26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 s="11">
        <v>1405802330</v>
      </c>
      <c r="J98">
        <v>1403210330</v>
      </c>
      <c r="K98" t="b">
        <v>0</v>
      </c>
      <c r="L98">
        <v>83</v>
      </c>
      <c r="M98" t="b">
        <v>1</v>
      </c>
      <c r="N98">
        <v>100</v>
      </c>
      <c r="O98">
        <v>72.290000000000006</v>
      </c>
      <c r="P98" s="12" t="s">
        <v>8266</v>
      </c>
      <c r="Q98" t="s">
        <v>8268</v>
      </c>
      <c r="R98" s="9">
        <v>41809.860300925924</v>
      </c>
      <c r="S98" s="9">
        <v>41839.860300925924</v>
      </c>
    </row>
    <row r="99" spans="1:19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 s="11">
        <v>1488482355</v>
      </c>
      <c r="J99">
        <v>1485890355</v>
      </c>
      <c r="K99" t="b">
        <v>0</v>
      </c>
      <c r="L99">
        <v>61</v>
      </c>
      <c r="M99" t="b">
        <v>1</v>
      </c>
      <c r="N99">
        <v>119</v>
      </c>
      <c r="O99">
        <v>97.38</v>
      </c>
      <c r="P99" s="12" t="s">
        <v>8266</v>
      </c>
      <c r="Q99" t="s">
        <v>8268</v>
      </c>
      <c r="R99" s="9">
        <v>42766.805034722223</v>
      </c>
      <c r="S99" s="9">
        <v>42796.805034722223</v>
      </c>
    </row>
    <row r="100" spans="1:19" ht="26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 s="11">
        <v>1439337600</v>
      </c>
      <c r="J100">
        <v>1436575280</v>
      </c>
      <c r="K100" t="b">
        <v>0</v>
      </c>
      <c r="L100">
        <v>104</v>
      </c>
      <c r="M100" t="b">
        <v>1</v>
      </c>
      <c r="N100">
        <v>106</v>
      </c>
      <c r="O100">
        <v>56.2</v>
      </c>
      <c r="P100" s="12" t="s">
        <v>8266</v>
      </c>
      <c r="Q100" t="s">
        <v>8268</v>
      </c>
      <c r="R100" s="9">
        <v>42196.028703703705</v>
      </c>
      <c r="S100" s="9">
        <v>42228</v>
      </c>
    </row>
    <row r="101" spans="1:19" ht="275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 s="11">
        <v>1437202740</v>
      </c>
      <c r="J101">
        <v>1434654998</v>
      </c>
      <c r="K101" t="b">
        <v>0</v>
      </c>
      <c r="L101">
        <v>79</v>
      </c>
      <c r="M101" t="b">
        <v>1</v>
      </c>
      <c r="N101">
        <v>116</v>
      </c>
      <c r="O101">
        <v>73.58</v>
      </c>
      <c r="P101" s="12" t="s">
        <v>8266</v>
      </c>
      <c r="Q101" t="s">
        <v>8268</v>
      </c>
      <c r="R101" s="9">
        <v>42173.803217592591</v>
      </c>
      <c r="S101" s="9">
        <v>42203.290972222225</v>
      </c>
    </row>
    <row r="102" spans="1:19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 s="11">
        <v>1434822914</v>
      </c>
      <c r="J102">
        <v>1432230914</v>
      </c>
      <c r="K102" t="b">
        <v>1</v>
      </c>
      <c r="L102">
        <v>88</v>
      </c>
      <c r="M102" t="b">
        <v>1</v>
      </c>
      <c r="N102">
        <v>105</v>
      </c>
      <c r="O102">
        <v>65.58</v>
      </c>
      <c r="P102" s="12" t="s">
        <v>8266</v>
      </c>
      <c r="Q102" t="s">
        <v>8268</v>
      </c>
      <c r="R102" s="9">
        <v>42145.746689814812</v>
      </c>
      <c r="S102" s="9">
        <v>42175.746689814812</v>
      </c>
    </row>
    <row r="103" spans="1:19" ht="26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 s="11">
        <v>1406876340</v>
      </c>
      <c r="J103">
        <v>1404190567</v>
      </c>
      <c r="K103" t="b">
        <v>0</v>
      </c>
      <c r="L103">
        <v>16</v>
      </c>
      <c r="M103" t="b">
        <v>1</v>
      </c>
      <c r="N103">
        <v>191</v>
      </c>
      <c r="O103">
        <v>358.69</v>
      </c>
      <c r="P103" s="12" t="s">
        <v>8266</v>
      </c>
      <c r="Q103" t="s">
        <v>8268</v>
      </c>
      <c r="R103" s="9">
        <v>41821.205636574072</v>
      </c>
      <c r="S103" s="9">
        <v>41852.290972222225</v>
      </c>
    </row>
    <row r="104" spans="1:19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 s="11">
        <v>1374523752</v>
      </c>
      <c r="J104">
        <v>1371931752</v>
      </c>
      <c r="K104" t="b">
        <v>1</v>
      </c>
      <c r="L104">
        <v>69</v>
      </c>
      <c r="M104" t="b">
        <v>1</v>
      </c>
      <c r="N104">
        <v>114</v>
      </c>
      <c r="O104">
        <v>82.61</v>
      </c>
      <c r="P104" s="12" t="s">
        <v>8266</v>
      </c>
      <c r="Q104" t="s">
        <v>8268</v>
      </c>
      <c r="R104" s="9">
        <v>41447.839722222219</v>
      </c>
      <c r="S104" s="9">
        <v>41477.839722222219</v>
      </c>
    </row>
    <row r="105" spans="1:19" ht="188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 s="11">
        <v>1425872692</v>
      </c>
      <c r="J105">
        <v>1423284292</v>
      </c>
      <c r="K105" t="b">
        <v>0</v>
      </c>
      <c r="L105">
        <v>71</v>
      </c>
      <c r="M105" t="b">
        <v>1</v>
      </c>
      <c r="N105">
        <v>114</v>
      </c>
      <c r="O105">
        <v>80.23</v>
      </c>
      <c r="P105" s="12" t="s">
        <v>8266</v>
      </c>
      <c r="Q105" t="s">
        <v>8268</v>
      </c>
      <c r="R105" s="9">
        <v>42042.197824074072</v>
      </c>
      <c r="S105" s="9">
        <v>42072.156157407408</v>
      </c>
    </row>
    <row r="106" spans="1:19" ht="246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 s="11">
        <v>1409587140</v>
      </c>
      <c r="J106">
        <v>1408062990</v>
      </c>
      <c r="K106" t="b">
        <v>0</v>
      </c>
      <c r="L106">
        <v>68</v>
      </c>
      <c r="M106" t="b">
        <v>1</v>
      </c>
      <c r="N106">
        <v>113</v>
      </c>
      <c r="O106">
        <v>83.43</v>
      </c>
      <c r="P106" s="12" t="s">
        <v>8266</v>
      </c>
      <c r="Q106" t="s">
        <v>8268</v>
      </c>
      <c r="R106" s="9">
        <v>41866.025347222225</v>
      </c>
      <c r="S106" s="9">
        <v>41883.665972222225</v>
      </c>
    </row>
    <row r="107" spans="1:19" ht="217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 s="11">
        <v>1423674000</v>
      </c>
      <c r="J107">
        <v>1421025159</v>
      </c>
      <c r="K107" t="b">
        <v>0</v>
      </c>
      <c r="L107">
        <v>53</v>
      </c>
      <c r="M107" t="b">
        <v>1</v>
      </c>
      <c r="N107">
        <v>113</v>
      </c>
      <c r="O107">
        <v>107</v>
      </c>
      <c r="P107" s="12" t="s">
        <v>8266</v>
      </c>
      <c r="Q107" t="s">
        <v>8268</v>
      </c>
      <c r="R107" s="9">
        <v>42016.050451388888</v>
      </c>
      <c r="S107" s="9">
        <v>42046.708333333328</v>
      </c>
    </row>
    <row r="108" spans="1:19" ht="275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 s="11">
        <v>1410099822</v>
      </c>
      <c r="J108">
        <v>1404915822</v>
      </c>
      <c r="K108" t="b">
        <v>0</v>
      </c>
      <c r="L108">
        <v>85</v>
      </c>
      <c r="M108" t="b">
        <v>1</v>
      </c>
      <c r="N108">
        <v>102</v>
      </c>
      <c r="O108">
        <v>66.150000000000006</v>
      </c>
      <c r="P108" s="12" t="s">
        <v>8266</v>
      </c>
      <c r="Q108" t="s">
        <v>8268</v>
      </c>
      <c r="R108" s="9">
        <v>41829.599791666667</v>
      </c>
      <c r="S108" s="9">
        <v>41889.599791666667</v>
      </c>
    </row>
    <row r="109" spans="1:19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 s="11">
        <v>1488258000</v>
      </c>
      <c r="J109">
        <v>1485556626</v>
      </c>
      <c r="K109" t="b">
        <v>0</v>
      </c>
      <c r="L109">
        <v>81</v>
      </c>
      <c r="M109" t="b">
        <v>1</v>
      </c>
      <c r="N109">
        <v>112</v>
      </c>
      <c r="O109">
        <v>69.19</v>
      </c>
      <c r="P109" s="12" t="s">
        <v>8266</v>
      </c>
      <c r="Q109" t="s">
        <v>8268</v>
      </c>
      <c r="R109" s="9">
        <v>42762.942430555559</v>
      </c>
      <c r="S109" s="9">
        <v>42794.208333333328</v>
      </c>
    </row>
    <row r="110" spans="1:19" ht="275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 s="11">
        <v>1338591144</v>
      </c>
      <c r="J110">
        <v>1335567144</v>
      </c>
      <c r="K110" t="b">
        <v>1</v>
      </c>
      <c r="L110">
        <v>89</v>
      </c>
      <c r="M110" t="b">
        <v>1</v>
      </c>
      <c r="N110">
        <v>102</v>
      </c>
      <c r="O110">
        <v>62.92</v>
      </c>
      <c r="P110" s="12" t="s">
        <v>8266</v>
      </c>
      <c r="Q110" t="s">
        <v>8268</v>
      </c>
      <c r="R110" s="9">
        <v>41026.953055555554</v>
      </c>
      <c r="S110" s="9">
        <v>41061.953055555554</v>
      </c>
    </row>
    <row r="111" spans="1:19" ht="203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 s="11">
        <v>1456946487</v>
      </c>
      <c r="J111">
        <v>1454354487</v>
      </c>
      <c r="K111" t="b">
        <v>0</v>
      </c>
      <c r="L111">
        <v>136</v>
      </c>
      <c r="M111" t="b">
        <v>1</v>
      </c>
      <c r="N111">
        <v>111</v>
      </c>
      <c r="O111">
        <v>40.630000000000003</v>
      </c>
      <c r="P111" s="12" t="s">
        <v>8266</v>
      </c>
      <c r="Q111" t="s">
        <v>8268</v>
      </c>
      <c r="R111" s="9">
        <v>42401.806562500002</v>
      </c>
      <c r="S111" s="9">
        <v>42431.806562500002</v>
      </c>
    </row>
    <row r="112" spans="1:19" ht="26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 s="11">
        <v>1461988740</v>
      </c>
      <c r="J112">
        <v>1459949080</v>
      </c>
      <c r="K112" t="b">
        <v>0</v>
      </c>
      <c r="L112">
        <v>79</v>
      </c>
      <c r="M112" t="b">
        <v>1</v>
      </c>
      <c r="N112">
        <v>100</v>
      </c>
      <c r="O112">
        <v>69.819999999999993</v>
      </c>
      <c r="P112" s="12" t="s">
        <v>8266</v>
      </c>
      <c r="Q112" t="s">
        <v>8268</v>
      </c>
      <c r="R112" s="9">
        <v>42466.558796296296</v>
      </c>
      <c r="S112" s="9">
        <v>42490.165972222225</v>
      </c>
    </row>
    <row r="113" spans="1:19" ht="246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 s="11">
        <v>1427342400</v>
      </c>
      <c r="J113">
        <v>1424927159</v>
      </c>
      <c r="K113" t="b">
        <v>0</v>
      </c>
      <c r="L113">
        <v>108</v>
      </c>
      <c r="M113" t="b">
        <v>1</v>
      </c>
      <c r="N113">
        <v>110</v>
      </c>
      <c r="O113">
        <v>50.75</v>
      </c>
      <c r="P113" s="12" t="s">
        <v>8266</v>
      </c>
      <c r="Q113" t="s">
        <v>8268</v>
      </c>
      <c r="R113" s="9">
        <v>42061.212488425925</v>
      </c>
      <c r="S113" s="9">
        <v>42089.166666666672</v>
      </c>
    </row>
    <row r="114" spans="1:19" ht="275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 s="11">
        <v>1297977427</v>
      </c>
      <c r="J114">
        <v>1292793427</v>
      </c>
      <c r="K114" t="b">
        <v>1</v>
      </c>
      <c r="L114">
        <v>60</v>
      </c>
      <c r="M114" t="b">
        <v>1</v>
      </c>
      <c r="N114">
        <v>110</v>
      </c>
      <c r="O114">
        <v>91.3</v>
      </c>
      <c r="P114" s="12" t="s">
        <v>8266</v>
      </c>
      <c r="Q114" t="s">
        <v>8268</v>
      </c>
      <c r="R114" s="9">
        <v>40531.886886574073</v>
      </c>
      <c r="S114" s="9">
        <v>40591.886886574073</v>
      </c>
    </row>
    <row r="115" spans="1:19" ht="217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 s="11">
        <v>1448903318</v>
      </c>
      <c r="J115">
        <v>1445875718</v>
      </c>
      <c r="K115" t="b">
        <v>1</v>
      </c>
      <c r="L115">
        <v>73</v>
      </c>
      <c r="M115" t="b">
        <v>1</v>
      </c>
      <c r="N115">
        <v>109</v>
      </c>
      <c r="O115">
        <v>74.819999999999993</v>
      </c>
      <c r="P115" s="12" t="s">
        <v>8266</v>
      </c>
      <c r="Q115" t="s">
        <v>8268</v>
      </c>
      <c r="R115" s="9">
        <v>42303.672662037032</v>
      </c>
      <c r="S115" s="9">
        <v>42338.714328703703</v>
      </c>
    </row>
    <row r="116" spans="1:19" ht="159.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 s="11">
        <v>1438259422</v>
      </c>
      <c r="J116">
        <v>1435667422</v>
      </c>
      <c r="K116" t="b">
        <v>0</v>
      </c>
      <c r="L116">
        <v>46</v>
      </c>
      <c r="M116" t="b">
        <v>1</v>
      </c>
      <c r="N116">
        <v>139</v>
      </c>
      <c r="O116">
        <v>116.65</v>
      </c>
      <c r="P116" s="12" t="s">
        <v>8266</v>
      </c>
      <c r="Q116" t="s">
        <v>8268</v>
      </c>
      <c r="R116" s="9">
        <v>42185.521087962959</v>
      </c>
      <c r="S116" s="9">
        <v>42215.521087962959</v>
      </c>
    </row>
    <row r="117" spans="1:19" ht="246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 s="11">
        <v>1404403381</v>
      </c>
      <c r="J117">
        <v>1401811381</v>
      </c>
      <c r="K117" t="b">
        <v>0</v>
      </c>
      <c r="L117">
        <v>133</v>
      </c>
      <c r="M117" t="b">
        <v>1</v>
      </c>
      <c r="N117">
        <v>160</v>
      </c>
      <c r="O117">
        <v>40.29</v>
      </c>
      <c r="P117" s="12" t="s">
        <v>8266</v>
      </c>
      <c r="Q117" t="s">
        <v>8268</v>
      </c>
      <c r="R117" s="9">
        <v>41793.668761574074</v>
      </c>
      <c r="S117" s="9">
        <v>41823.668761574074</v>
      </c>
    </row>
    <row r="118" spans="1:19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 s="11">
        <v>1408638480</v>
      </c>
      <c r="J118">
        <v>1406811593</v>
      </c>
      <c r="K118" t="b">
        <v>0</v>
      </c>
      <c r="L118">
        <v>37</v>
      </c>
      <c r="M118" t="b">
        <v>1</v>
      </c>
      <c r="N118">
        <v>106</v>
      </c>
      <c r="O118">
        <v>143.11000000000001</v>
      </c>
      <c r="P118" s="12" t="s">
        <v>8266</v>
      </c>
      <c r="Q118" t="s">
        <v>8268</v>
      </c>
      <c r="R118" s="9">
        <v>41851.541585648149</v>
      </c>
      <c r="S118" s="9">
        <v>41872.686111111114</v>
      </c>
    </row>
    <row r="119" spans="1:19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 s="11">
        <v>1400533200</v>
      </c>
      <c r="J119">
        <v>1398348859</v>
      </c>
      <c r="K119" t="b">
        <v>0</v>
      </c>
      <c r="L119">
        <v>126</v>
      </c>
      <c r="M119" t="b">
        <v>1</v>
      </c>
      <c r="N119">
        <v>106</v>
      </c>
      <c r="O119">
        <v>41.94</v>
      </c>
      <c r="P119" s="12" t="s">
        <v>8266</v>
      </c>
      <c r="Q119" t="s">
        <v>8268</v>
      </c>
      <c r="R119" s="9">
        <v>41753.593275462961</v>
      </c>
      <c r="S119" s="9">
        <v>41778.875</v>
      </c>
    </row>
    <row r="120" spans="1:19" ht="26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 s="11">
        <v>1434505214</v>
      </c>
      <c r="J120">
        <v>1432690814</v>
      </c>
      <c r="K120" t="b">
        <v>0</v>
      </c>
      <c r="L120">
        <v>49</v>
      </c>
      <c r="M120" t="b">
        <v>1</v>
      </c>
      <c r="N120">
        <v>105</v>
      </c>
      <c r="O120">
        <v>107.57</v>
      </c>
      <c r="P120" s="12" t="s">
        <v>8266</v>
      </c>
      <c r="Q120" t="s">
        <v>8268</v>
      </c>
      <c r="R120" s="9">
        <v>42151.069606481484</v>
      </c>
      <c r="S120" s="9">
        <v>42172.069606481484</v>
      </c>
    </row>
    <row r="121" spans="1:19" ht="26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 s="11">
        <v>1405095300</v>
      </c>
      <c r="J121">
        <v>1403146628</v>
      </c>
      <c r="K121" t="b">
        <v>0</v>
      </c>
      <c r="L121">
        <v>82</v>
      </c>
      <c r="M121" t="b">
        <v>1</v>
      </c>
      <c r="N121">
        <v>105</v>
      </c>
      <c r="O121">
        <v>64.16</v>
      </c>
      <c r="P121" s="12" t="s">
        <v>8266</v>
      </c>
      <c r="Q121" t="s">
        <v>8268</v>
      </c>
      <c r="R121" s="9">
        <v>41809.12300925926</v>
      </c>
      <c r="S121" s="9">
        <v>41831.677083333336</v>
      </c>
    </row>
    <row r="122" spans="1:19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 s="11">
        <v>1470430800</v>
      </c>
      <c r="J122">
        <v>1467865967</v>
      </c>
      <c r="K122" t="b">
        <v>0</v>
      </c>
      <c r="L122">
        <v>142</v>
      </c>
      <c r="M122" t="b">
        <v>1</v>
      </c>
      <c r="N122">
        <v>105</v>
      </c>
      <c r="O122">
        <v>36.86</v>
      </c>
      <c r="P122" s="12" t="s">
        <v>8266</v>
      </c>
      <c r="Q122" t="s">
        <v>8268</v>
      </c>
      <c r="R122" s="9">
        <v>42558.189432870371</v>
      </c>
      <c r="S122" s="9">
        <v>42587.875</v>
      </c>
    </row>
    <row r="123" spans="1:19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 s="11">
        <v>1477976340</v>
      </c>
      <c r="J123">
        <v>1475460819</v>
      </c>
      <c r="K123" t="b">
        <v>0</v>
      </c>
      <c r="L123">
        <v>56</v>
      </c>
      <c r="M123" t="b">
        <v>1</v>
      </c>
      <c r="N123">
        <v>105</v>
      </c>
      <c r="O123">
        <v>93.43</v>
      </c>
      <c r="P123" s="12" t="s">
        <v>8266</v>
      </c>
      <c r="Q123" t="s">
        <v>8268</v>
      </c>
      <c r="R123" s="9">
        <v>42646.092812499999</v>
      </c>
      <c r="S123" s="9">
        <v>42675.207638888889</v>
      </c>
    </row>
    <row r="124" spans="1:19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 s="11">
        <v>1444149886</v>
      </c>
      <c r="J124">
        <v>1441125886</v>
      </c>
      <c r="K124" t="b">
        <v>0</v>
      </c>
      <c r="L124">
        <v>65</v>
      </c>
      <c r="M124" t="b">
        <v>1</v>
      </c>
      <c r="N124">
        <v>105</v>
      </c>
      <c r="O124">
        <v>80.400000000000006</v>
      </c>
      <c r="P124" s="12" t="s">
        <v>8266</v>
      </c>
      <c r="Q124" t="s">
        <v>8268</v>
      </c>
      <c r="R124" s="9">
        <v>42248.697754629626</v>
      </c>
      <c r="S124" s="9">
        <v>42283.697754629626</v>
      </c>
    </row>
    <row r="125" spans="1:19" ht="188.5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 s="11">
        <v>1478264784</v>
      </c>
      <c r="J125">
        <v>1475672784</v>
      </c>
      <c r="K125" t="b">
        <v>1</v>
      </c>
      <c r="L125">
        <v>104</v>
      </c>
      <c r="M125" t="b">
        <v>1</v>
      </c>
      <c r="N125">
        <v>116</v>
      </c>
      <c r="O125">
        <v>50.2</v>
      </c>
      <c r="P125" s="12" t="s">
        <v>8266</v>
      </c>
      <c r="Q125" t="s">
        <v>8268</v>
      </c>
      <c r="R125" s="9">
        <v>42648.546111111107</v>
      </c>
      <c r="S125" s="9">
        <v>42678.546111111107</v>
      </c>
    </row>
    <row r="126" spans="1:19" ht="246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 s="11">
        <v>1406557877</v>
      </c>
      <c r="J126">
        <v>1404743477</v>
      </c>
      <c r="K126" t="b">
        <v>1</v>
      </c>
      <c r="L126">
        <v>82</v>
      </c>
      <c r="M126" t="b">
        <v>1</v>
      </c>
      <c r="N126">
        <v>104</v>
      </c>
      <c r="O126">
        <v>63.11</v>
      </c>
      <c r="P126" s="12" t="s">
        <v>8266</v>
      </c>
      <c r="Q126" t="s">
        <v>8268</v>
      </c>
      <c r="R126" s="9">
        <v>41827.605057870373</v>
      </c>
      <c r="S126" s="9">
        <v>41848.605057870373</v>
      </c>
    </row>
    <row r="127" spans="1:19" ht="304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 s="11">
        <v>1471921637</v>
      </c>
      <c r="J127">
        <v>1469329637</v>
      </c>
      <c r="K127" t="b">
        <v>0</v>
      </c>
      <c r="L127">
        <v>93</v>
      </c>
      <c r="M127" t="b">
        <v>1</v>
      </c>
      <c r="N127">
        <v>102</v>
      </c>
      <c r="O127">
        <v>55.01</v>
      </c>
      <c r="P127" s="12" t="s">
        <v>8266</v>
      </c>
      <c r="Q127" t="s">
        <v>8268</v>
      </c>
      <c r="R127" s="9">
        <v>42575.130057870367</v>
      </c>
      <c r="S127" s="9">
        <v>42605.130057870367</v>
      </c>
    </row>
    <row r="128" spans="1:19" ht="261" x14ac:dyDescent="0.35">
      <c r="A128">
        <v>3589</v>
      </c>
      <c r="B128" s="3" t="s">
        <v>3588</v>
      </c>
      <c r="C128" s="3" t="s">
        <v>7699</v>
      </c>
      <c r="D128" s="6">
        <v>4000</v>
      </c>
      <c r="E128" s="8">
        <v>5100</v>
      </c>
      <c r="F128" t="s">
        <v>8218</v>
      </c>
      <c r="G128" t="s">
        <v>8223</v>
      </c>
      <c r="H128" t="s">
        <v>8245</v>
      </c>
      <c r="I128" s="11">
        <v>1432654347</v>
      </c>
      <c r="J128">
        <v>1430494347</v>
      </c>
      <c r="K128" t="b">
        <v>0</v>
      </c>
      <c r="L128">
        <v>62</v>
      </c>
      <c r="M128" t="b">
        <v>1</v>
      </c>
      <c r="N128">
        <v>128</v>
      </c>
      <c r="O128">
        <v>82.26</v>
      </c>
      <c r="P128" s="12" t="s">
        <v>8266</v>
      </c>
      <c r="Q128" t="s">
        <v>8268</v>
      </c>
      <c r="R128" s="9">
        <v>42125.647534722222</v>
      </c>
      <c r="S128" s="9">
        <v>42150.647534722222</v>
      </c>
    </row>
    <row r="129" spans="1:19" ht="275.5" x14ac:dyDescent="0.35">
      <c r="A129">
        <v>2974</v>
      </c>
      <c r="B129" s="3" t="s">
        <v>2974</v>
      </c>
      <c r="C129" s="3" t="s">
        <v>7084</v>
      </c>
      <c r="D129" s="6">
        <v>5000</v>
      </c>
      <c r="E129" s="8">
        <v>5100</v>
      </c>
      <c r="F129" t="s">
        <v>8218</v>
      </c>
      <c r="G129" t="s">
        <v>8223</v>
      </c>
      <c r="H129" t="s">
        <v>8245</v>
      </c>
      <c r="I129" s="11">
        <v>1411695300</v>
      </c>
      <c r="J129">
        <v>1409275671</v>
      </c>
      <c r="K129" t="b">
        <v>0</v>
      </c>
      <c r="L129">
        <v>87</v>
      </c>
      <c r="M129" t="b">
        <v>1</v>
      </c>
      <c r="N129">
        <v>102</v>
      </c>
      <c r="O129">
        <v>58.62</v>
      </c>
      <c r="P129" s="12" t="s">
        <v>8266</v>
      </c>
      <c r="Q129" t="s">
        <v>8268</v>
      </c>
      <c r="R129" s="9">
        <v>41880.061006944445</v>
      </c>
      <c r="S129" s="9">
        <v>41908.065972222219</v>
      </c>
    </row>
    <row r="130" spans="1:19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 s="11">
        <v>1404698400</v>
      </c>
      <c r="J130">
        <v>1402331262</v>
      </c>
      <c r="K130" t="b">
        <v>1</v>
      </c>
      <c r="L130">
        <v>63</v>
      </c>
      <c r="M130" t="b">
        <v>1</v>
      </c>
      <c r="N130">
        <v>127</v>
      </c>
      <c r="O130">
        <v>80.73</v>
      </c>
      <c r="P130" s="12" t="s">
        <v>8266</v>
      </c>
      <c r="Q130" t="s">
        <v>8268</v>
      </c>
      <c r="R130" s="9">
        <v>41799.685902777775</v>
      </c>
      <c r="S130" s="9">
        <v>41827.083333333336</v>
      </c>
    </row>
    <row r="131" spans="1:19" ht="26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 s="11">
        <v>1420524000</v>
      </c>
      <c r="J131">
        <v>1419104823</v>
      </c>
      <c r="K131" t="b">
        <v>0</v>
      </c>
      <c r="L131">
        <v>46</v>
      </c>
      <c r="M131" t="b">
        <v>1</v>
      </c>
      <c r="N131">
        <v>101</v>
      </c>
      <c r="O131">
        <v>110.22</v>
      </c>
      <c r="P131" s="12" t="s">
        <v>8266</v>
      </c>
      <c r="Q131" t="s">
        <v>8268</v>
      </c>
      <c r="R131" s="9">
        <v>41993.824340277773</v>
      </c>
      <c r="S131" s="9">
        <v>42010.25</v>
      </c>
    </row>
    <row r="132" spans="1:19" ht="159.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 s="11">
        <v>1407524751</v>
      </c>
      <c r="J132">
        <v>1404932751</v>
      </c>
      <c r="K132" t="b">
        <v>1</v>
      </c>
      <c r="L132">
        <v>94</v>
      </c>
      <c r="M132" t="b">
        <v>1</v>
      </c>
      <c r="N132">
        <v>126</v>
      </c>
      <c r="O132">
        <v>53.72</v>
      </c>
      <c r="P132" s="12" t="s">
        <v>8266</v>
      </c>
      <c r="Q132" t="s">
        <v>8268</v>
      </c>
      <c r="R132" s="9">
        <v>41829.795729166668</v>
      </c>
      <c r="S132" s="9">
        <v>41859.795729166668</v>
      </c>
    </row>
    <row r="133" spans="1:19" ht="275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 s="11">
        <v>1415230084</v>
      </c>
      <c r="J133">
        <v>1413412084</v>
      </c>
      <c r="K133" t="b">
        <v>0</v>
      </c>
      <c r="L133">
        <v>44</v>
      </c>
      <c r="M133" t="b">
        <v>1</v>
      </c>
      <c r="N133">
        <v>101</v>
      </c>
      <c r="O133">
        <v>114.55</v>
      </c>
      <c r="P133" s="12" t="s">
        <v>8266</v>
      </c>
      <c r="Q133" t="s">
        <v>8268</v>
      </c>
      <c r="R133" s="9">
        <v>41927.936157407406</v>
      </c>
      <c r="S133" s="9">
        <v>41948.977824074071</v>
      </c>
    </row>
    <row r="134" spans="1:19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 s="11">
        <v>1407360720</v>
      </c>
      <c r="J134">
        <v>1404769819</v>
      </c>
      <c r="K134" t="b">
        <v>0</v>
      </c>
      <c r="L134">
        <v>196</v>
      </c>
      <c r="M134" t="b">
        <v>1</v>
      </c>
      <c r="N134">
        <v>101</v>
      </c>
      <c r="O134">
        <v>25.69</v>
      </c>
      <c r="P134" s="12" t="s">
        <v>8266</v>
      </c>
      <c r="Q134" t="s">
        <v>8268</v>
      </c>
      <c r="R134" s="9">
        <v>41827.909942129627</v>
      </c>
      <c r="S134" s="9">
        <v>41857.897222222222</v>
      </c>
    </row>
    <row r="135" spans="1:19" ht="26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 s="11">
        <v>1420734696</v>
      </c>
      <c r="J135">
        <v>1418142696</v>
      </c>
      <c r="K135" t="b">
        <v>0</v>
      </c>
      <c r="L135">
        <v>41</v>
      </c>
      <c r="M135" t="b">
        <v>1</v>
      </c>
      <c r="N135">
        <v>100</v>
      </c>
      <c r="O135">
        <v>122.54</v>
      </c>
      <c r="P135" s="12" t="s">
        <v>8266</v>
      </c>
      <c r="Q135" t="s">
        <v>8268</v>
      </c>
      <c r="R135" s="9">
        <v>41982.688611111109</v>
      </c>
      <c r="S135" s="9">
        <v>42012.688611111109</v>
      </c>
    </row>
    <row r="136" spans="1:19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 s="11">
        <v>1403846055</v>
      </c>
      <c r="J136">
        <v>1401254055</v>
      </c>
      <c r="K136" t="b">
        <v>0</v>
      </c>
      <c r="L136">
        <v>25</v>
      </c>
      <c r="M136" t="b">
        <v>1</v>
      </c>
      <c r="N136">
        <v>100</v>
      </c>
      <c r="O136">
        <v>200.49</v>
      </c>
      <c r="P136" s="12" t="s">
        <v>8266</v>
      </c>
      <c r="Q136" t="s">
        <v>8268</v>
      </c>
      <c r="R136" s="9">
        <v>41787.218229166669</v>
      </c>
      <c r="S136" s="9">
        <v>41817.218229166669</v>
      </c>
    </row>
    <row r="137" spans="1:19" ht="26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 s="11">
        <v>1420033187</v>
      </c>
      <c r="J137">
        <v>1414845587</v>
      </c>
      <c r="K137" t="b">
        <v>0</v>
      </c>
      <c r="L137">
        <v>28</v>
      </c>
      <c r="M137" t="b">
        <v>1</v>
      </c>
      <c r="N137">
        <v>100</v>
      </c>
      <c r="O137">
        <v>178.57</v>
      </c>
      <c r="P137" s="12" t="s">
        <v>8266</v>
      </c>
      <c r="Q137" t="s">
        <v>8268</v>
      </c>
      <c r="R137" s="9">
        <v>41944.527627314819</v>
      </c>
      <c r="S137" s="9">
        <v>42004.569293981483</v>
      </c>
    </row>
    <row r="138" spans="1:19" ht="304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 s="11">
        <v>1426883220</v>
      </c>
      <c r="J138">
        <v>1425067296</v>
      </c>
      <c r="K138" t="b">
        <v>0</v>
      </c>
      <c r="L138">
        <v>33</v>
      </c>
      <c r="M138" t="b">
        <v>1</v>
      </c>
      <c r="N138">
        <v>100</v>
      </c>
      <c r="O138">
        <v>148.47999999999999</v>
      </c>
      <c r="P138" s="12" t="s">
        <v>8266</v>
      </c>
      <c r="Q138" t="s">
        <v>8268</v>
      </c>
      <c r="R138" s="9">
        <v>42062.834444444445</v>
      </c>
      <c r="S138" s="9">
        <v>42083.852083333331</v>
      </c>
    </row>
    <row r="139" spans="1:19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 s="11">
        <v>1367859071</v>
      </c>
      <c r="J139">
        <v>1365699071</v>
      </c>
      <c r="K139" t="b">
        <v>1</v>
      </c>
      <c r="L139">
        <v>62</v>
      </c>
      <c r="M139" t="b">
        <v>1</v>
      </c>
      <c r="N139">
        <v>114</v>
      </c>
      <c r="O139">
        <v>77.34</v>
      </c>
      <c r="P139" s="12" t="s">
        <v>8266</v>
      </c>
      <c r="Q139" t="s">
        <v>8268</v>
      </c>
      <c r="R139" s="9">
        <v>41375.702210648145</v>
      </c>
      <c r="S139" s="9">
        <v>41400.702210648145</v>
      </c>
    </row>
    <row r="140" spans="1:19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 s="11">
        <v>1433314740</v>
      </c>
      <c r="J140">
        <v>1430600401</v>
      </c>
      <c r="K140" t="b">
        <v>0</v>
      </c>
      <c r="L140">
        <v>56</v>
      </c>
      <c r="M140" t="b">
        <v>1</v>
      </c>
      <c r="N140">
        <v>155</v>
      </c>
      <c r="O140">
        <v>83.14</v>
      </c>
      <c r="P140" s="12" t="s">
        <v>8266</v>
      </c>
      <c r="Q140" t="s">
        <v>8268</v>
      </c>
      <c r="R140" s="9">
        <v>42126.87501157407</v>
      </c>
      <c r="S140" s="9">
        <v>42158.290972222225</v>
      </c>
    </row>
    <row r="141" spans="1:19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 s="11">
        <v>1404258631</v>
      </c>
      <c r="J141">
        <v>1401666631</v>
      </c>
      <c r="K141" t="b">
        <v>1</v>
      </c>
      <c r="L141">
        <v>46</v>
      </c>
      <c r="M141" t="b">
        <v>1</v>
      </c>
      <c r="N141">
        <v>107</v>
      </c>
      <c r="O141">
        <v>100.22</v>
      </c>
      <c r="P141" s="12" t="s">
        <v>8266</v>
      </c>
      <c r="Q141" t="s">
        <v>8268</v>
      </c>
      <c r="R141" s="9">
        <v>41791.993414351848</v>
      </c>
      <c r="S141" s="9">
        <v>41821.993414351848</v>
      </c>
    </row>
    <row r="142" spans="1:19" ht="232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 s="11">
        <v>1407905940</v>
      </c>
      <c r="J142">
        <v>1405923687</v>
      </c>
      <c r="K142" t="b">
        <v>1</v>
      </c>
      <c r="L142">
        <v>57</v>
      </c>
      <c r="M142" t="b">
        <v>1</v>
      </c>
      <c r="N142">
        <v>102</v>
      </c>
      <c r="O142">
        <v>80.16</v>
      </c>
      <c r="P142" s="12" t="s">
        <v>8266</v>
      </c>
      <c r="Q142" t="s">
        <v>8268</v>
      </c>
      <c r="R142" s="9">
        <v>41841.26489583333</v>
      </c>
      <c r="S142" s="9">
        <v>41864.207638888889</v>
      </c>
    </row>
    <row r="143" spans="1:19" ht="26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 s="11">
        <v>1409374093</v>
      </c>
      <c r="J143">
        <v>1406782093</v>
      </c>
      <c r="K143" t="b">
        <v>0</v>
      </c>
      <c r="L143">
        <v>40</v>
      </c>
      <c r="M143" t="b">
        <v>1</v>
      </c>
      <c r="N143">
        <v>101</v>
      </c>
      <c r="O143">
        <v>114.13</v>
      </c>
      <c r="P143" s="12" t="s">
        <v>8266</v>
      </c>
      <c r="Q143" t="s">
        <v>8268</v>
      </c>
      <c r="R143" s="9">
        <v>41851.200150462959</v>
      </c>
      <c r="S143" s="9">
        <v>41881.200150462959</v>
      </c>
    </row>
    <row r="144" spans="1:19" ht="232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 s="11">
        <v>1440274735</v>
      </c>
      <c r="J144">
        <v>1437682735</v>
      </c>
      <c r="K144" t="b">
        <v>0</v>
      </c>
      <c r="L144">
        <v>69</v>
      </c>
      <c r="M144" t="b">
        <v>1</v>
      </c>
      <c r="N144">
        <v>100</v>
      </c>
      <c r="O144">
        <v>65.38</v>
      </c>
      <c r="P144" s="12" t="s">
        <v>8266</v>
      </c>
      <c r="Q144" t="s">
        <v>8268</v>
      </c>
      <c r="R144" s="9">
        <v>42208.84646990741</v>
      </c>
      <c r="S144" s="9">
        <v>42238.84646990741</v>
      </c>
    </row>
    <row r="145" spans="1:19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 s="11">
        <v>1461108450</v>
      </c>
      <c r="J145">
        <v>1455928050</v>
      </c>
      <c r="K145" t="b">
        <v>0</v>
      </c>
      <c r="L145">
        <v>61</v>
      </c>
      <c r="M145" t="b">
        <v>1</v>
      </c>
      <c r="N145">
        <v>127</v>
      </c>
      <c r="O145">
        <v>72.95</v>
      </c>
      <c r="P145" s="12" t="s">
        <v>8266</v>
      </c>
      <c r="Q145" t="s">
        <v>8268</v>
      </c>
      <c r="R145" s="9">
        <v>42420.019097222219</v>
      </c>
      <c r="S145" s="9">
        <v>42479.977430555555</v>
      </c>
    </row>
    <row r="146" spans="1:19" ht="275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 s="11">
        <v>1416589200</v>
      </c>
      <c r="J146">
        <v>1414605776</v>
      </c>
      <c r="K146" t="b">
        <v>0</v>
      </c>
      <c r="L146">
        <v>65</v>
      </c>
      <c r="M146" t="b">
        <v>1</v>
      </c>
      <c r="N146">
        <v>111</v>
      </c>
      <c r="O146">
        <v>68.349999999999994</v>
      </c>
      <c r="P146" s="12" t="s">
        <v>8266</v>
      </c>
      <c r="Q146" t="s">
        <v>8268</v>
      </c>
      <c r="R146" s="9">
        <v>41941.75203703704</v>
      </c>
      <c r="S146" s="9">
        <v>41964.708333333328</v>
      </c>
    </row>
    <row r="147" spans="1:19" ht="26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 s="11">
        <v>1428390000</v>
      </c>
      <c r="J147">
        <v>1425224391</v>
      </c>
      <c r="K147" t="b">
        <v>0</v>
      </c>
      <c r="L147">
        <v>42</v>
      </c>
      <c r="M147" t="b">
        <v>1</v>
      </c>
      <c r="N147">
        <v>146</v>
      </c>
      <c r="O147">
        <v>104.07</v>
      </c>
      <c r="P147" s="12" t="s">
        <v>8266</v>
      </c>
      <c r="Q147" t="s">
        <v>8268</v>
      </c>
      <c r="R147" s="9">
        <v>42064.652673611112</v>
      </c>
      <c r="S147" s="9">
        <v>42101.291666666672</v>
      </c>
    </row>
    <row r="148" spans="1:19" ht="246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 s="11">
        <v>1436902359</v>
      </c>
      <c r="J148">
        <v>1434310359</v>
      </c>
      <c r="K148" t="b">
        <v>0</v>
      </c>
      <c r="L148">
        <v>32</v>
      </c>
      <c r="M148" t="b">
        <v>1</v>
      </c>
      <c r="N148">
        <v>124</v>
      </c>
      <c r="O148">
        <v>135.63</v>
      </c>
      <c r="P148" s="12" t="s">
        <v>8266</v>
      </c>
      <c r="Q148" t="s">
        <v>8268</v>
      </c>
      <c r="R148" s="9">
        <v>42169.814340277779</v>
      </c>
      <c r="S148" s="9">
        <v>42199.814340277779</v>
      </c>
    </row>
    <row r="149" spans="1:19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 s="11">
        <v>1473879600</v>
      </c>
      <c r="J149">
        <v>1472498042</v>
      </c>
      <c r="K149" t="b">
        <v>1</v>
      </c>
      <c r="L149">
        <v>21</v>
      </c>
      <c r="M149" t="b">
        <v>1</v>
      </c>
      <c r="N149">
        <v>107</v>
      </c>
      <c r="O149">
        <v>204.57</v>
      </c>
      <c r="P149" s="12" t="s">
        <v>8266</v>
      </c>
      <c r="Q149" t="s">
        <v>8268</v>
      </c>
      <c r="R149" s="9">
        <v>42611.801412037035</v>
      </c>
      <c r="S149" s="9">
        <v>42627.791666666672</v>
      </c>
    </row>
    <row r="150" spans="1:19" ht="232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 s="11">
        <v>1460581365</v>
      </c>
      <c r="J150">
        <v>1458766965</v>
      </c>
      <c r="K150" t="b">
        <v>0</v>
      </c>
      <c r="L150">
        <v>57</v>
      </c>
      <c r="M150" t="b">
        <v>1</v>
      </c>
      <c r="N150">
        <v>122</v>
      </c>
      <c r="O150">
        <v>75.09</v>
      </c>
      <c r="P150" s="12" t="s">
        <v>8266</v>
      </c>
      <c r="Q150" t="s">
        <v>8268</v>
      </c>
      <c r="R150" s="9">
        <v>42452.876909722225</v>
      </c>
      <c r="S150" s="9">
        <v>42473.876909722225</v>
      </c>
    </row>
    <row r="151" spans="1:19" ht="203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 s="11">
        <v>1487985734</v>
      </c>
      <c r="J151">
        <v>1484097734</v>
      </c>
      <c r="K151" t="b">
        <v>0</v>
      </c>
      <c r="L151">
        <v>23</v>
      </c>
      <c r="M151" t="b">
        <v>1</v>
      </c>
      <c r="N151">
        <v>106</v>
      </c>
      <c r="O151">
        <v>184.78</v>
      </c>
      <c r="P151" s="12" t="s">
        <v>8266</v>
      </c>
      <c r="Q151" t="s">
        <v>8268</v>
      </c>
      <c r="R151" s="9">
        <v>42746.057106481487</v>
      </c>
      <c r="S151" s="9">
        <v>42791.057106481487</v>
      </c>
    </row>
    <row r="152" spans="1:19" ht="275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 s="11">
        <v>1458100740</v>
      </c>
      <c r="J152">
        <v>1456862924</v>
      </c>
      <c r="K152" t="b">
        <v>0</v>
      </c>
      <c r="L152">
        <v>31</v>
      </c>
      <c r="M152" t="b">
        <v>1</v>
      </c>
      <c r="N152">
        <v>105</v>
      </c>
      <c r="O152">
        <v>136</v>
      </c>
      <c r="P152" s="12" t="s">
        <v>8266</v>
      </c>
      <c r="Q152" t="s">
        <v>8268</v>
      </c>
      <c r="R152" s="9">
        <v>42430.839398148149</v>
      </c>
      <c r="S152" s="9">
        <v>42445.165972222225</v>
      </c>
    </row>
    <row r="153" spans="1:19" ht="26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 s="11">
        <v>1402901940</v>
      </c>
      <c r="J153">
        <v>1399998418</v>
      </c>
      <c r="K153" t="b">
        <v>0</v>
      </c>
      <c r="L153">
        <v>67</v>
      </c>
      <c r="M153" t="b">
        <v>1</v>
      </c>
      <c r="N153">
        <v>139</v>
      </c>
      <c r="O153">
        <v>62.33</v>
      </c>
      <c r="P153" s="12" t="s">
        <v>8266</v>
      </c>
      <c r="Q153" t="s">
        <v>8268</v>
      </c>
      <c r="R153" s="9">
        <v>41772.685393518521</v>
      </c>
      <c r="S153" s="9">
        <v>41806.290972222225</v>
      </c>
    </row>
    <row r="154" spans="1:19" ht="275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 s="11">
        <v>1481066554</v>
      </c>
      <c r="J154">
        <v>1478906554</v>
      </c>
      <c r="K154" t="b">
        <v>0</v>
      </c>
      <c r="L154">
        <v>38</v>
      </c>
      <c r="M154" t="b">
        <v>1</v>
      </c>
      <c r="N154">
        <v>138</v>
      </c>
      <c r="O154">
        <v>109.08</v>
      </c>
      <c r="P154" s="12" t="s">
        <v>8266</v>
      </c>
      <c r="Q154" t="s">
        <v>8268</v>
      </c>
      <c r="R154" s="9">
        <v>42685.974004629628</v>
      </c>
      <c r="S154" s="9">
        <v>42710.974004629628</v>
      </c>
    </row>
    <row r="155" spans="1:19" ht="246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 s="11">
        <v>1426044383</v>
      </c>
      <c r="J155">
        <v>1423455983</v>
      </c>
      <c r="K155" t="b">
        <v>0</v>
      </c>
      <c r="L155">
        <v>48</v>
      </c>
      <c r="M155" t="b">
        <v>1</v>
      </c>
      <c r="N155">
        <v>102</v>
      </c>
      <c r="O155">
        <v>85.21</v>
      </c>
      <c r="P155" s="12" t="s">
        <v>8266</v>
      </c>
      <c r="Q155" t="s">
        <v>8268</v>
      </c>
      <c r="R155" s="9">
        <v>42044.184988425928</v>
      </c>
      <c r="S155" s="9">
        <v>42074.143321759257</v>
      </c>
    </row>
    <row r="156" spans="1:19" ht="217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 s="11">
        <v>1430329862</v>
      </c>
      <c r="J156">
        <v>1428515462</v>
      </c>
      <c r="K156" t="b">
        <v>0</v>
      </c>
      <c r="L156">
        <v>88</v>
      </c>
      <c r="M156" t="b">
        <v>1</v>
      </c>
      <c r="N156">
        <v>136</v>
      </c>
      <c r="O156">
        <v>46.42</v>
      </c>
      <c r="P156" s="12" t="s">
        <v>8266</v>
      </c>
      <c r="Q156" t="s">
        <v>8268</v>
      </c>
      <c r="R156" s="9">
        <v>42102.743773148148</v>
      </c>
      <c r="S156" s="9">
        <v>42123.743773148148</v>
      </c>
    </row>
    <row r="157" spans="1:19" ht="26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 s="11">
        <v>1438374748</v>
      </c>
      <c r="J157">
        <v>1435782748</v>
      </c>
      <c r="K157" t="b">
        <v>0</v>
      </c>
      <c r="L157">
        <v>20</v>
      </c>
      <c r="M157" t="b">
        <v>1</v>
      </c>
      <c r="N157">
        <v>102</v>
      </c>
      <c r="O157">
        <v>204.05</v>
      </c>
      <c r="P157" s="12" t="s">
        <v>8266</v>
      </c>
      <c r="Q157" t="s">
        <v>8268</v>
      </c>
      <c r="R157" s="9">
        <v>42186.855879629627</v>
      </c>
      <c r="S157" s="9">
        <v>42216.855879629627</v>
      </c>
    </row>
    <row r="158" spans="1:19" ht="232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 s="11">
        <v>1411264800</v>
      </c>
      <c r="J158">
        <v>1409620903</v>
      </c>
      <c r="K158" t="b">
        <v>0</v>
      </c>
      <c r="L158">
        <v>87</v>
      </c>
      <c r="M158" t="b">
        <v>1</v>
      </c>
      <c r="N158">
        <v>108</v>
      </c>
      <c r="O158">
        <v>46.61</v>
      </c>
      <c r="P158" s="12" t="s">
        <v>8266</v>
      </c>
      <c r="Q158" t="s">
        <v>8268</v>
      </c>
      <c r="R158" s="9">
        <v>41884.056747685187</v>
      </c>
      <c r="S158" s="9">
        <v>41903.083333333336</v>
      </c>
    </row>
    <row r="159" spans="1:19" ht="275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 s="11">
        <v>1464807420</v>
      </c>
      <c r="J159">
        <v>1461427938</v>
      </c>
      <c r="K159" t="b">
        <v>0</v>
      </c>
      <c r="L159">
        <v>24</v>
      </c>
      <c r="M159" t="b">
        <v>1</v>
      </c>
      <c r="N159">
        <v>135</v>
      </c>
      <c r="O159">
        <v>168.75</v>
      </c>
      <c r="P159" s="12" t="s">
        <v>8266</v>
      </c>
      <c r="Q159" t="s">
        <v>8268</v>
      </c>
      <c r="R159" s="9">
        <v>42483.675208333334</v>
      </c>
      <c r="S159" s="9">
        <v>42522.789583333331</v>
      </c>
    </row>
    <row r="160" spans="1:19" ht="246.5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 s="11">
        <v>1419181890</v>
      </c>
      <c r="J160">
        <v>1416589890</v>
      </c>
      <c r="K160" t="b">
        <v>0</v>
      </c>
      <c r="L160">
        <v>23</v>
      </c>
      <c r="M160" t="b">
        <v>1</v>
      </c>
      <c r="N160">
        <v>119</v>
      </c>
      <c r="O160">
        <v>176.09</v>
      </c>
      <c r="P160" s="12" t="s">
        <v>8266</v>
      </c>
      <c r="Q160" t="s">
        <v>8268</v>
      </c>
      <c r="R160" s="9">
        <v>41964.716319444444</v>
      </c>
      <c r="S160" s="9">
        <v>41994.716319444444</v>
      </c>
    </row>
    <row r="161" spans="1:19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 s="11">
        <v>1405746000</v>
      </c>
      <c r="J161">
        <v>1404932105</v>
      </c>
      <c r="K161" t="b">
        <v>1</v>
      </c>
      <c r="L161">
        <v>41</v>
      </c>
      <c r="M161" t="b">
        <v>1</v>
      </c>
      <c r="N161">
        <v>101</v>
      </c>
      <c r="O161">
        <v>98.54</v>
      </c>
      <c r="P161" s="12" t="s">
        <v>8266</v>
      </c>
      <c r="Q161" t="s">
        <v>8268</v>
      </c>
      <c r="R161" s="9">
        <v>41829.788252314815</v>
      </c>
      <c r="S161" s="9">
        <v>41839.208333333336</v>
      </c>
    </row>
    <row r="162" spans="1:19" ht="275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 s="11">
        <v>1400875307</v>
      </c>
      <c r="J162">
        <v>1398283307</v>
      </c>
      <c r="K162" t="b">
        <v>0</v>
      </c>
      <c r="L162">
        <v>56</v>
      </c>
      <c r="M162" t="b">
        <v>1</v>
      </c>
      <c r="N162">
        <v>101</v>
      </c>
      <c r="O162">
        <v>72.05</v>
      </c>
      <c r="P162" s="12" t="s">
        <v>8266</v>
      </c>
      <c r="Q162" t="s">
        <v>8268</v>
      </c>
      <c r="R162" s="9">
        <v>41752.83457175926</v>
      </c>
      <c r="S162" s="9">
        <v>41782.83457175926</v>
      </c>
    </row>
    <row r="163" spans="1:19" ht="275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 s="11">
        <v>1470801600</v>
      </c>
      <c r="J163">
        <v>1468122163</v>
      </c>
      <c r="K163" t="b">
        <v>0</v>
      </c>
      <c r="L163">
        <v>61</v>
      </c>
      <c r="M163" t="b">
        <v>1</v>
      </c>
      <c r="N163">
        <v>100</v>
      </c>
      <c r="O163">
        <v>65.87</v>
      </c>
      <c r="P163" s="12" t="s">
        <v>8266</v>
      </c>
      <c r="Q163" t="s">
        <v>8268</v>
      </c>
      <c r="R163" s="9">
        <v>42561.154664351852</v>
      </c>
      <c r="S163" s="9">
        <v>42592.166666666672</v>
      </c>
    </row>
    <row r="164" spans="1:19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 s="11">
        <v>1421009610</v>
      </c>
      <c r="J164">
        <v>1419281610</v>
      </c>
      <c r="K164" t="b">
        <v>0</v>
      </c>
      <c r="L164">
        <v>33</v>
      </c>
      <c r="M164" t="b">
        <v>1</v>
      </c>
      <c r="N164">
        <v>100</v>
      </c>
      <c r="O164">
        <v>121.36</v>
      </c>
      <c r="P164" s="12" t="s">
        <v>8266</v>
      </c>
      <c r="Q164" t="s">
        <v>8268</v>
      </c>
      <c r="R164" s="9">
        <v>41995.870486111111</v>
      </c>
      <c r="S164" s="9">
        <v>42015.870486111111</v>
      </c>
    </row>
    <row r="165" spans="1:19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 s="11">
        <v>1470034740</v>
      </c>
      <c r="J165">
        <v>1466185176</v>
      </c>
      <c r="K165" t="b">
        <v>0</v>
      </c>
      <c r="L165">
        <v>70</v>
      </c>
      <c r="M165" t="b">
        <v>1</v>
      </c>
      <c r="N165">
        <v>133</v>
      </c>
      <c r="O165">
        <v>57.2</v>
      </c>
      <c r="P165" s="12" t="s">
        <v>8266</v>
      </c>
      <c r="Q165" t="s">
        <v>8268</v>
      </c>
      <c r="R165" s="9">
        <v>42538.73583333334</v>
      </c>
      <c r="S165" s="9">
        <v>42583.290972222225</v>
      </c>
    </row>
    <row r="166" spans="1:19" ht="275.5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 s="11">
        <v>1463520479</v>
      </c>
      <c r="J166">
        <v>1458336479</v>
      </c>
      <c r="K166" t="b">
        <v>0</v>
      </c>
      <c r="L166">
        <v>49</v>
      </c>
      <c r="M166" t="b">
        <v>1</v>
      </c>
      <c r="N166">
        <v>100</v>
      </c>
      <c r="O166">
        <v>81.67</v>
      </c>
      <c r="P166" s="12" t="s">
        <v>8266</v>
      </c>
      <c r="Q166" t="s">
        <v>8268</v>
      </c>
      <c r="R166" s="9">
        <v>42447.894432870366</v>
      </c>
      <c r="S166" s="9">
        <v>42507.894432870366</v>
      </c>
    </row>
    <row r="167" spans="1:19" ht="26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 s="11">
        <v>1445818397</v>
      </c>
      <c r="J167">
        <v>1442794397</v>
      </c>
      <c r="K167" t="b">
        <v>0</v>
      </c>
      <c r="L167">
        <v>35</v>
      </c>
      <c r="M167" t="b">
        <v>1</v>
      </c>
      <c r="N167">
        <v>105</v>
      </c>
      <c r="O167">
        <v>114.29</v>
      </c>
      <c r="P167" s="12" t="s">
        <v>8266</v>
      </c>
      <c r="Q167" t="s">
        <v>8268</v>
      </c>
      <c r="R167" s="9">
        <v>42268.009224537032</v>
      </c>
      <c r="S167" s="9">
        <v>42303.009224537032</v>
      </c>
    </row>
    <row r="168" spans="1:19" ht="275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 s="11">
        <v>1481957940</v>
      </c>
      <c r="J168">
        <v>1478050429</v>
      </c>
      <c r="K168" t="b">
        <v>0</v>
      </c>
      <c r="L168">
        <v>31</v>
      </c>
      <c r="M168" t="b">
        <v>1</v>
      </c>
      <c r="N168">
        <v>100</v>
      </c>
      <c r="O168">
        <v>129.03</v>
      </c>
      <c r="P168" s="12" t="s">
        <v>8266</v>
      </c>
      <c r="Q168" t="s">
        <v>8268</v>
      </c>
      <c r="R168" s="9">
        <v>42676.065150462964</v>
      </c>
      <c r="S168" s="9">
        <v>42721.290972222225</v>
      </c>
    </row>
    <row r="169" spans="1:19" ht="26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 s="11">
        <v>1408942740</v>
      </c>
      <c r="J169">
        <v>1406958354</v>
      </c>
      <c r="K169" t="b">
        <v>0</v>
      </c>
      <c r="L169">
        <v>31</v>
      </c>
      <c r="M169" t="b">
        <v>1</v>
      </c>
      <c r="N169">
        <v>111</v>
      </c>
      <c r="O169">
        <v>125.81</v>
      </c>
      <c r="P169" s="12" t="s">
        <v>8266</v>
      </c>
      <c r="Q169" t="s">
        <v>8268</v>
      </c>
      <c r="R169" s="9">
        <v>41853.240208333329</v>
      </c>
      <c r="S169" s="9">
        <v>41876.207638888889</v>
      </c>
    </row>
    <row r="170" spans="1:19" ht="232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 s="11">
        <v>1476931696</v>
      </c>
      <c r="J170">
        <v>1474339696</v>
      </c>
      <c r="K170" t="b">
        <v>0</v>
      </c>
      <c r="L170">
        <v>66</v>
      </c>
      <c r="M170" t="b">
        <v>1</v>
      </c>
      <c r="N170">
        <v>111</v>
      </c>
      <c r="O170">
        <v>58.79</v>
      </c>
      <c r="P170" s="12" t="s">
        <v>8266</v>
      </c>
      <c r="Q170" t="s">
        <v>8268</v>
      </c>
      <c r="R170" s="9">
        <v>42633.116851851853</v>
      </c>
      <c r="S170" s="9">
        <v>42663.116851851853</v>
      </c>
    </row>
    <row r="171" spans="1:19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 s="11">
        <v>1429772340</v>
      </c>
      <c r="J171">
        <v>1427121931</v>
      </c>
      <c r="K171" t="b">
        <v>0</v>
      </c>
      <c r="L171">
        <v>86</v>
      </c>
      <c r="M171" t="b">
        <v>1</v>
      </c>
      <c r="N171">
        <v>109</v>
      </c>
      <c r="O171">
        <v>44.19</v>
      </c>
      <c r="P171" s="12" t="s">
        <v>8266</v>
      </c>
      <c r="Q171" t="s">
        <v>8268</v>
      </c>
      <c r="R171" s="9">
        <v>42086.614942129629</v>
      </c>
      <c r="S171" s="9">
        <v>42117.290972222225</v>
      </c>
    </row>
    <row r="172" spans="1:19" ht="26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 s="11">
        <v>1338523140</v>
      </c>
      <c r="J172">
        <v>1334442519</v>
      </c>
      <c r="K172" t="b">
        <v>1</v>
      </c>
      <c r="L172">
        <v>60</v>
      </c>
      <c r="M172" t="b">
        <v>1</v>
      </c>
      <c r="N172">
        <v>126</v>
      </c>
      <c r="O172">
        <v>62.88</v>
      </c>
      <c r="P172" s="12" t="s">
        <v>8266</v>
      </c>
      <c r="Q172" t="s">
        <v>8268</v>
      </c>
      <c r="R172" s="9">
        <v>41013.936562499999</v>
      </c>
      <c r="S172" s="9">
        <v>41061.165972222225</v>
      </c>
    </row>
    <row r="173" spans="1:19" ht="217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 s="11">
        <v>1465178400</v>
      </c>
      <c r="J173">
        <v>1461985967</v>
      </c>
      <c r="K173" t="b">
        <v>0</v>
      </c>
      <c r="L173">
        <v>60</v>
      </c>
      <c r="M173" t="b">
        <v>1</v>
      </c>
      <c r="N173">
        <v>107</v>
      </c>
      <c r="O173">
        <v>62.67</v>
      </c>
      <c r="P173" s="12" t="s">
        <v>8266</v>
      </c>
      <c r="Q173" t="s">
        <v>8268</v>
      </c>
      <c r="R173" s="9">
        <v>42490.133877314816</v>
      </c>
      <c r="S173" s="9">
        <v>42527.083333333328</v>
      </c>
    </row>
    <row r="174" spans="1:19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 s="11">
        <v>1473625166</v>
      </c>
      <c r="J174">
        <v>1470169166</v>
      </c>
      <c r="K174" t="b">
        <v>0</v>
      </c>
      <c r="L174">
        <v>78</v>
      </c>
      <c r="M174" t="b">
        <v>1</v>
      </c>
      <c r="N174">
        <v>124</v>
      </c>
      <c r="O174">
        <v>47.85</v>
      </c>
      <c r="P174" s="12" t="s">
        <v>8266</v>
      </c>
      <c r="Q174" t="s">
        <v>8268</v>
      </c>
      <c r="R174" s="9">
        <v>42584.846828703703</v>
      </c>
      <c r="S174" s="9">
        <v>42624.846828703703</v>
      </c>
    </row>
    <row r="175" spans="1:19" ht="174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 s="11">
        <v>1471406340</v>
      </c>
      <c r="J175">
        <v>1470227660</v>
      </c>
      <c r="K175" t="b">
        <v>0</v>
      </c>
      <c r="L175">
        <v>47</v>
      </c>
      <c r="M175" t="b">
        <v>1</v>
      </c>
      <c r="N175">
        <v>106</v>
      </c>
      <c r="O175">
        <v>78.94</v>
      </c>
      <c r="P175" s="12" t="s">
        <v>8266</v>
      </c>
      <c r="Q175" t="s">
        <v>8268</v>
      </c>
      <c r="R175" s="9">
        <v>42585.523842592593</v>
      </c>
      <c r="S175" s="9">
        <v>42599.165972222225</v>
      </c>
    </row>
    <row r="176" spans="1:19" ht="246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 s="11">
        <v>1435111200</v>
      </c>
      <c r="J176">
        <v>1433254268</v>
      </c>
      <c r="K176" t="b">
        <v>0</v>
      </c>
      <c r="L176">
        <v>29</v>
      </c>
      <c r="M176" t="b">
        <v>1</v>
      </c>
      <c r="N176">
        <v>108</v>
      </c>
      <c r="O176">
        <v>126.55</v>
      </c>
      <c r="P176" s="12" t="s">
        <v>8266</v>
      </c>
      <c r="Q176" t="s">
        <v>8268</v>
      </c>
      <c r="R176" s="9">
        <v>42157.591064814813</v>
      </c>
      <c r="S176" s="9">
        <v>42179.083333333328</v>
      </c>
    </row>
    <row r="177" spans="1:19" ht="275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 s="11">
        <v>1434384880</v>
      </c>
      <c r="J177">
        <v>1432484080</v>
      </c>
      <c r="K177" t="b">
        <v>0</v>
      </c>
      <c r="L177">
        <v>111</v>
      </c>
      <c r="M177" t="b">
        <v>1</v>
      </c>
      <c r="N177">
        <v>105</v>
      </c>
      <c r="O177">
        <v>32.97</v>
      </c>
      <c r="P177" s="12" t="s">
        <v>8266</v>
      </c>
      <c r="Q177" t="s">
        <v>8268</v>
      </c>
      <c r="R177" s="9">
        <v>42148.676851851851</v>
      </c>
      <c r="S177" s="9">
        <v>42170.676851851851</v>
      </c>
    </row>
    <row r="178" spans="1:19" ht="246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 s="11">
        <v>1451881207</v>
      </c>
      <c r="J178">
        <v>1449116407</v>
      </c>
      <c r="K178" t="b">
        <v>0</v>
      </c>
      <c r="L178">
        <v>46</v>
      </c>
      <c r="M178" t="b">
        <v>1</v>
      </c>
      <c r="N178">
        <v>105</v>
      </c>
      <c r="O178">
        <v>79.540000000000006</v>
      </c>
      <c r="P178" s="12" t="s">
        <v>8266</v>
      </c>
      <c r="Q178" t="s">
        <v>8268</v>
      </c>
      <c r="R178" s="9">
        <v>42341.180636574078</v>
      </c>
      <c r="S178" s="9">
        <v>42373.180636574078</v>
      </c>
    </row>
    <row r="179" spans="1:19" ht="26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 s="11">
        <v>1429286400</v>
      </c>
      <c r="J179">
        <v>1427221560</v>
      </c>
      <c r="K179" t="b">
        <v>0</v>
      </c>
      <c r="L179">
        <v>29</v>
      </c>
      <c r="M179" t="b">
        <v>1</v>
      </c>
      <c r="N179">
        <v>121</v>
      </c>
      <c r="O179">
        <v>125.38</v>
      </c>
      <c r="P179" s="12" t="s">
        <v>8266</v>
      </c>
      <c r="Q179" t="s">
        <v>8268</v>
      </c>
      <c r="R179" s="9">
        <v>42087.768055555556</v>
      </c>
      <c r="S179" s="9">
        <v>42111.666666666672</v>
      </c>
    </row>
    <row r="180" spans="1:19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 s="11">
        <v>1481737761</v>
      </c>
      <c r="J180">
        <v>1479577761</v>
      </c>
      <c r="K180" t="b">
        <v>0</v>
      </c>
      <c r="L180">
        <v>96</v>
      </c>
      <c r="M180" t="b">
        <v>1</v>
      </c>
      <c r="N180">
        <v>128</v>
      </c>
      <c r="O180">
        <v>37.21</v>
      </c>
      <c r="P180" s="12" t="s">
        <v>8266</v>
      </c>
      <c r="Q180" t="s">
        <v>8268</v>
      </c>
      <c r="R180" s="9">
        <v>42693.742604166662</v>
      </c>
      <c r="S180" s="9">
        <v>42718.742604166662</v>
      </c>
    </row>
    <row r="181" spans="1:19" ht="275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 s="11">
        <v>1434925500</v>
      </c>
      <c r="J181">
        <v>1432410639</v>
      </c>
      <c r="K181" t="b">
        <v>0</v>
      </c>
      <c r="L181">
        <v>62</v>
      </c>
      <c r="M181" t="b">
        <v>1</v>
      </c>
      <c r="N181">
        <v>118</v>
      </c>
      <c r="O181">
        <v>57.26</v>
      </c>
      <c r="P181" s="12" t="s">
        <v>8266</v>
      </c>
      <c r="Q181" t="s">
        <v>8268</v>
      </c>
      <c r="R181" s="9">
        <v>42147.826840277776</v>
      </c>
      <c r="S181" s="9">
        <v>42176.934027777781</v>
      </c>
    </row>
    <row r="182" spans="1:19" ht="290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 s="11">
        <v>1295928000</v>
      </c>
      <c r="J182">
        <v>1288160403</v>
      </c>
      <c r="K182" t="b">
        <v>1</v>
      </c>
      <c r="L182">
        <v>104</v>
      </c>
      <c r="M182" t="b">
        <v>1</v>
      </c>
      <c r="N182">
        <v>101</v>
      </c>
      <c r="O182">
        <v>33.99</v>
      </c>
      <c r="P182" s="12" t="s">
        <v>8266</v>
      </c>
      <c r="Q182" t="s">
        <v>8268</v>
      </c>
      <c r="R182" s="9">
        <v>40478.263923611114</v>
      </c>
      <c r="S182" s="9">
        <v>40568.166666666664</v>
      </c>
    </row>
    <row r="183" spans="1:19" ht="275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 s="11">
        <v>1405915140</v>
      </c>
      <c r="J183">
        <v>1404140667</v>
      </c>
      <c r="K183" t="b">
        <v>0</v>
      </c>
      <c r="L183">
        <v>40</v>
      </c>
      <c r="M183" t="b">
        <v>1</v>
      </c>
      <c r="N183">
        <v>101</v>
      </c>
      <c r="O183">
        <v>88.25</v>
      </c>
      <c r="P183" s="12" t="s">
        <v>8266</v>
      </c>
      <c r="Q183" t="s">
        <v>8268</v>
      </c>
      <c r="R183" s="9">
        <v>41820.62809027778</v>
      </c>
      <c r="S183" s="9">
        <v>41841.165972222225</v>
      </c>
    </row>
    <row r="184" spans="1:19" ht="188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 s="11">
        <v>1410379774</v>
      </c>
      <c r="J184">
        <v>1407787774</v>
      </c>
      <c r="K184" t="b">
        <v>1</v>
      </c>
      <c r="L184">
        <v>34</v>
      </c>
      <c r="M184" t="b">
        <v>1</v>
      </c>
      <c r="N184">
        <v>100</v>
      </c>
      <c r="O184">
        <v>103.35</v>
      </c>
      <c r="P184" s="12" t="s">
        <v>8266</v>
      </c>
      <c r="Q184" t="s">
        <v>8268</v>
      </c>
      <c r="R184" s="9">
        <v>41862.83997685185</v>
      </c>
      <c r="S184" s="9">
        <v>41892.83997685185</v>
      </c>
    </row>
    <row r="185" spans="1:19" ht="275.5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 s="11">
        <v>1418581088</v>
      </c>
      <c r="J185">
        <v>1415125088</v>
      </c>
      <c r="K185" t="b">
        <v>0</v>
      </c>
      <c r="L185">
        <v>35</v>
      </c>
      <c r="M185" t="b">
        <v>1</v>
      </c>
      <c r="N185">
        <v>117</v>
      </c>
      <c r="O185">
        <v>100.17</v>
      </c>
      <c r="P185" s="12" t="s">
        <v>8266</v>
      </c>
      <c r="Q185" t="s">
        <v>8268</v>
      </c>
      <c r="R185" s="9">
        <v>41947.762592592589</v>
      </c>
      <c r="S185" s="9">
        <v>41987.762592592597</v>
      </c>
    </row>
    <row r="186" spans="1:19" ht="246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 s="11">
        <v>1444860063</v>
      </c>
      <c r="J186">
        <v>1442268063</v>
      </c>
      <c r="K186" t="b">
        <v>0</v>
      </c>
      <c r="L186">
        <v>63</v>
      </c>
      <c r="M186" t="b">
        <v>1</v>
      </c>
      <c r="N186">
        <v>116</v>
      </c>
      <c r="O186">
        <v>55.33</v>
      </c>
      <c r="P186" s="12" t="s">
        <v>8266</v>
      </c>
      <c r="Q186" t="s">
        <v>8268</v>
      </c>
      <c r="R186" s="9">
        <v>42261.917395833334</v>
      </c>
      <c r="S186" s="9">
        <v>42291.917395833334</v>
      </c>
    </row>
    <row r="187" spans="1:19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 s="11">
        <v>1406952781</v>
      </c>
      <c r="J187">
        <v>1405743181</v>
      </c>
      <c r="K187" t="b">
        <v>1</v>
      </c>
      <c r="L187">
        <v>55</v>
      </c>
      <c r="M187" t="b">
        <v>1</v>
      </c>
      <c r="N187">
        <v>116</v>
      </c>
      <c r="O187">
        <v>63.36</v>
      </c>
      <c r="P187" s="12" t="s">
        <v>8266</v>
      </c>
      <c r="Q187" t="s">
        <v>8268</v>
      </c>
      <c r="R187" s="9">
        <v>41839.175706018519</v>
      </c>
      <c r="S187" s="9">
        <v>41853.175706018519</v>
      </c>
    </row>
    <row r="188" spans="1:19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 s="11">
        <v>1435881006</v>
      </c>
      <c r="J188">
        <v>1433980206</v>
      </c>
      <c r="K188" t="b">
        <v>0</v>
      </c>
      <c r="L188">
        <v>40</v>
      </c>
      <c r="M188" t="b">
        <v>1</v>
      </c>
      <c r="N188">
        <v>105</v>
      </c>
      <c r="O188">
        <v>86.23</v>
      </c>
      <c r="P188" s="12" t="s">
        <v>8266</v>
      </c>
      <c r="Q188" t="s">
        <v>8268</v>
      </c>
      <c r="R188" s="9">
        <v>42165.993125000001</v>
      </c>
      <c r="S188" s="9">
        <v>42187.993125000001</v>
      </c>
    </row>
    <row r="189" spans="1:19" ht="188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 s="11">
        <v>1458518325</v>
      </c>
      <c r="J189">
        <v>1456793925</v>
      </c>
      <c r="K189" t="b">
        <v>0</v>
      </c>
      <c r="L189">
        <v>31</v>
      </c>
      <c r="M189" t="b">
        <v>1</v>
      </c>
      <c r="N189">
        <v>115</v>
      </c>
      <c r="O189">
        <v>110.97</v>
      </c>
      <c r="P189" s="12" t="s">
        <v>8266</v>
      </c>
      <c r="Q189" t="s">
        <v>8268</v>
      </c>
      <c r="R189" s="9">
        <v>42430.040798611109</v>
      </c>
      <c r="S189" s="9">
        <v>42449.999131944445</v>
      </c>
    </row>
    <row r="190" spans="1:19" ht="304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 s="11">
        <v>1427076840</v>
      </c>
      <c r="J190">
        <v>1421960934</v>
      </c>
      <c r="K190" t="b">
        <v>0</v>
      </c>
      <c r="L190">
        <v>30</v>
      </c>
      <c r="M190" t="b">
        <v>1</v>
      </c>
      <c r="N190">
        <v>114</v>
      </c>
      <c r="O190">
        <v>113.57</v>
      </c>
      <c r="P190" s="12" t="s">
        <v>8266</v>
      </c>
      <c r="Q190" t="s">
        <v>8268</v>
      </c>
      <c r="R190" s="9">
        <v>42026.88118055556</v>
      </c>
      <c r="S190" s="9">
        <v>42086.093055555553</v>
      </c>
    </row>
    <row r="191" spans="1:19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 s="11">
        <v>1440100976</v>
      </c>
      <c r="J191">
        <v>1437508976</v>
      </c>
      <c r="K191" t="b">
        <v>1</v>
      </c>
      <c r="L191">
        <v>74</v>
      </c>
      <c r="M191" t="b">
        <v>1</v>
      </c>
      <c r="N191">
        <v>110</v>
      </c>
      <c r="O191">
        <v>45.88</v>
      </c>
      <c r="P191" s="12" t="s">
        <v>8266</v>
      </c>
      <c r="Q191" t="s">
        <v>8268</v>
      </c>
      <c r="R191" s="9">
        <v>42206.835370370376</v>
      </c>
      <c r="S191" s="9">
        <v>42236.835370370376</v>
      </c>
    </row>
    <row r="192" spans="1:19" ht="26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 s="11">
        <v>1461913140</v>
      </c>
      <c r="J192">
        <v>1461370956</v>
      </c>
      <c r="K192" t="b">
        <v>0</v>
      </c>
      <c r="L192">
        <v>69</v>
      </c>
      <c r="M192" t="b">
        <v>1</v>
      </c>
      <c r="N192">
        <v>113</v>
      </c>
      <c r="O192">
        <v>49.06</v>
      </c>
      <c r="P192" s="12" t="s">
        <v>8266</v>
      </c>
      <c r="Q192" t="s">
        <v>8268</v>
      </c>
      <c r="R192" s="9">
        <v>42483.015694444446</v>
      </c>
      <c r="S192" s="9">
        <v>42489.290972222225</v>
      </c>
    </row>
    <row r="193" spans="1:19" ht="203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 s="11">
        <v>1475664834</v>
      </c>
      <c r="J193">
        <v>1473850434</v>
      </c>
      <c r="K193" t="b">
        <v>0</v>
      </c>
      <c r="L193">
        <v>34</v>
      </c>
      <c r="M193" t="b">
        <v>1</v>
      </c>
      <c r="N193">
        <v>113</v>
      </c>
      <c r="O193">
        <v>99.5</v>
      </c>
      <c r="P193" s="12" t="s">
        <v>8266</v>
      </c>
      <c r="Q193" t="s">
        <v>8268</v>
      </c>
      <c r="R193" s="9">
        <v>42627.454097222217</v>
      </c>
      <c r="S193" s="9">
        <v>42648.454097222217</v>
      </c>
    </row>
    <row r="194" spans="1:19" ht="275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 s="11">
        <v>1461823140</v>
      </c>
      <c r="J194">
        <v>1459411371</v>
      </c>
      <c r="K194" t="b">
        <v>0</v>
      </c>
      <c r="L194">
        <v>34</v>
      </c>
      <c r="M194" t="b">
        <v>1</v>
      </c>
      <c r="N194">
        <v>102</v>
      </c>
      <c r="O194">
        <v>99</v>
      </c>
      <c r="P194" s="12" t="s">
        <v>8266</v>
      </c>
      <c r="Q194" t="s">
        <v>8268</v>
      </c>
      <c r="R194" s="9">
        <v>42460.335312499999</v>
      </c>
      <c r="S194" s="9">
        <v>42488.249305555553</v>
      </c>
    </row>
    <row r="195" spans="1:19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 s="11">
        <v>1466567700</v>
      </c>
      <c r="J195">
        <v>1464653696</v>
      </c>
      <c r="K195" t="b">
        <v>0</v>
      </c>
      <c r="L195">
        <v>23</v>
      </c>
      <c r="M195" t="b">
        <v>1</v>
      </c>
      <c r="N195">
        <v>102</v>
      </c>
      <c r="O195">
        <v>145.65</v>
      </c>
      <c r="P195" s="12" t="s">
        <v>8266</v>
      </c>
      <c r="Q195" t="s">
        <v>8268</v>
      </c>
      <c r="R195" s="9">
        <v>42521.010370370372</v>
      </c>
      <c r="S195" s="9">
        <v>42543.163194444445</v>
      </c>
    </row>
    <row r="196" spans="1:19" ht="246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 s="11">
        <v>1460260800</v>
      </c>
      <c r="J196">
        <v>1458336672</v>
      </c>
      <c r="K196" t="b">
        <v>0</v>
      </c>
      <c r="L196">
        <v>36</v>
      </c>
      <c r="M196" t="b">
        <v>1</v>
      </c>
      <c r="N196">
        <v>111</v>
      </c>
      <c r="O196">
        <v>92.5</v>
      </c>
      <c r="P196" s="12" t="s">
        <v>8266</v>
      </c>
      <c r="Q196" t="s">
        <v>8268</v>
      </c>
      <c r="R196" s="9">
        <v>42447.896666666667</v>
      </c>
      <c r="S196" s="9">
        <v>42470.166666666672</v>
      </c>
    </row>
    <row r="197" spans="1:19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 s="11">
        <v>1437076070</v>
      </c>
      <c r="J197">
        <v>1434484070</v>
      </c>
      <c r="K197" t="b">
        <v>0</v>
      </c>
      <c r="L197">
        <v>52</v>
      </c>
      <c r="M197" t="b">
        <v>1</v>
      </c>
      <c r="N197">
        <v>111</v>
      </c>
      <c r="O197">
        <v>63.85</v>
      </c>
      <c r="P197" s="12" t="s">
        <v>8266</v>
      </c>
      <c r="Q197" t="s">
        <v>8268</v>
      </c>
      <c r="R197" s="9">
        <v>42171.824884259258</v>
      </c>
      <c r="S197" s="9">
        <v>42201.824884259258</v>
      </c>
    </row>
    <row r="198" spans="1:19" ht="232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 s="11">
        <v>1420489560</v>
      </c>
      <c r="J198">
        <v>1417469639</v>
      </c>
      <c r="K198" t="b">
        <v>0</v>
      </c>
      <c r="L198">
        <v>43</v>
      </c>
      <c r="M198" t="b">
        <v>1</v>
      </c>
      <c r="N198">
        <v>111</v>
      </c>
      <c r="O198">
        <v>77.19</v>
      </c>
      <c r="P198" s="12" t="s">
        <v>8266</v>
      </c>
      <c r="Q198" t="s">
        <v>8268</v>
      </c>
      <c r="R198" s="9">
        <v>41974.898599537039</v>
      </c>
      <c r="S198" s="9">
        <v>42009.851388888885</v>
      </c>
    </row>
    <row r="199" spans="1:19" ht="275.5" x14ac:dyDescent="0.35">
      <c r="A199">
        <v>3513</v>
      </c>
      <c r="B199" s="3" t="s">
        <v>3512</v>
      </c>
      <c r="C199" s="3" t="s">
        <v>7623</v>
      </c>
      <c r="D199" s="6">
        <v>2800</v>
      </c>
      <c r="E199" s="8">
        <v>3315</v>
      </c>
      <c r="F199" t="s">
        <v>8218</v>
      </c>
      <c r="G199" t="s">
        <v>8223</v>
      </c>
      <c r="H199" t="s">
        <v>8245</v>
      </c>
      <c r="I199" s="11">
        <v>1401857940</v>
      </c>
      <c r="J199">
        <v>1400725112</v>
      </c>
      <c r="K199" t="b">
        <v>0</v>
      </c>
      <c r="L199">
        <v>44</v>
      </c>
      <c r="M199" t="b">
        <v>1</v>
      </c>
      <c r="N199">
        <v>118</v>
      </c>
      <c r="O199">
        <v>75.34</v>
      </c>
      <c r="P199" s="12" t="s">
        <v>8266</v>
      </c>
      <c r="Q199" t="s">
        <v>8268</v>
      </c>
      <c r="R199" s="9">
        <v>41781.096203703702</v>
      </c>
      <c r="S199" s="9">
        <v>41794.207638888889</v>
      </c>
    </row>
    <row r="200" spans="1:19" ht="275.5" x14ac:dyDescent="0.35">
      <c r="A200">
        <v>3261</v>
      </c>
      <c r="B200" s="3" t="s">
        <v>3261</v>
      </c>
      <c r="C200" s="3" t="s">
        <v>7371</v>
      </c>
      <c r="D200" s="6">
        <v>3300</v>
      </c>
      <c r="E200" s="8">
        <v>3315</v>
      </c>
      <c r="F200" t="s">
        <v>8218</v>
      </c>
      <c r="G200" t="s">
        <v>8223</v>
      </c>
      <c r="H200" t="s">
        <v>8245</v>
      </c>
      <c r="I200" s="11">
        <v>1437067476</v>
      </c>
      <c r="J200">
        <v>1434475476</v>
      </c>
      <c r="K200" t="b">
        <v>1</v>
      </c>
      <c r="L200">
        <v>49</v>
      </c>
      <c r="M200" t="b">
        <v>1</v>
      </c>
      <c r="N200">
        <v>100</v>
      </c>
      <c r="O200">
        <v>67.650000000000006</v>
      </c>
      <c r="P200" s="12" t="s">
        <v>8266</v>
      </c>
      <c r="Q200" t="s">
        <v>8268</v>
      </c>
      <c r="R200" s="9">
        <v>42171.725416666668</v>
      </c>
      <c r="S200" s="9">
        <v>42201.725416666668</v>
      </c>
    </row>
    <row r="201" spans="1:19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 s="11">
        <v>1475269200</v>
      </c>
      <c r="J201">
        <v>1473200844</v>
      </c>
      <c r="K201" t="b">
        <v>0</v>
      </c>
      <c r="L201">
        <v>70</v>
      </c>
      <c r="M201" t="b">
        <v>1</v>
      </c>
      <c r="N201">
        <v>110</v>
      </c>
      <c r="O201">
        <v>47.03</v>
      </c>
      <c r="P201" s="12" t="s">
        <v>8266</v>
      </c>
      <c r="Q201" t="s">
        <v>8268</v>
      </c>
      <c r="R201" s="9">
        <v>42619.935694444444</v>
      </c>
      <c r="S201" s="9">
        <v>42643.875</v>
      </c>
    </row>
    <row r="202" spans="1:19" ht="203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 s="11">
        <v>1440381600</v>
      </c>
      <c r="J202">
        <v>1438639130</v>
      </c>
      <c r="K202" t="b">
        <v>0</v>
      </c>
      <c r="L202">
        <v>24</v>
      </c>
      <c r="M202" t="b">
        <v>1</v>
      </c>
      <c r="N202">
        <v>109</v>
      </c>
      <c r="O202">
        <v>136.46</v>
      </c>
      <c r="P202" s="12" t="s">
        <v>8266</v>
      </c>
      <c r="Q202" t="s">
        <v>8268</v>
      </c>
      <c r="R202" s="9">
        <v>42219.915856481486</v>
      </c>
      <c r="S202" s="9">
        <v>42240.083333333328</v>
      </c>
    </row>
    <row r="203" spans="1:19" ht="232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1">
        <v>1465196400</v>
      </c>
      <c r="J203">
        <v>1462841990</v>
      </c>
      <c r="K203" t="b">
        <v>0</v>
      </c>
      <c r="L203">
        <v>40</v>
      </c>
      <c r="M203" t="b">
        <v>1</v>
      </c>
      <c r="N203">
        <v>109</v>
      </c>
      <c r="O203">
        <v>81.38</v>
      </c>
      <c r="P203" s="12" t="s">
        <v>8266</v>
      </c>
      <c r="Q203" t="s">
        <v>8268</v>
      </c>
      <c r="R203" s="9">
        <v>42500.041550925926</v>
      </c>
      <c r="S203" s="9">
        <v>42527.291666666672</v>
      </c>
    </row>
    <row r="204" spans="1:19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 s="11">
        <v>1460970805</v>
      </c>
      <c r="J204">
        <v>1455790405</v>
      </c>
      <c r="K204" t="b">
        <v>0</v>
      </c>
      <c r="L204">
        <v>24</v>
      </c>
      <c r="M204" t="b">
        <v>1</v>
      </c>
      <c r="N204">
        <v>109</v>
      </c>
      <c r="O204">
        <v>135.63</v>
      </c>
      <c r="P204" s="12" t="s">
        <v>8266</v>
      </c>
      <c r="Q204" t="s">
        <v>8268</v>
      </c>
      <c r="R204" s="9">
        <v>42418.425983796296</v>
      </c>
      <c r="S204" s="9">
        <v>42478.384317129632</v>
      </c>
    </row>
    <row r="205" spans="1:19" ht="26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 s="11">
        <v>1409500078</v>
      </c>
      <c r="J205">
        <v>1406908078</v>
      </c>
      <c r="K205" t="b">
        <v>0</v>
      </c>
      <c r="L205">
        <v>43</v>
      </c>
      <c r="M205" t="b">
        <v>1</v>
      </c>
      <c r="N205">
        <v>100</v>
      </c>
      <c r="O205">
        <v>74.53</v>
      </c>
      <c r="P205" s="12" t="s">
        <v>8266</v>
      </c>
      <c r="Q205" t="s">
        <v>8268</v>
      </c>
      <c r="R205" s="9">
        <v>41852.658310185187</v>
      </c>
      <c r="S205" s="9">
        <v>41882.658310185187</v>
      </c>
    </row>
    <row r="206" spans="1:19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 s="11">
        <v>1416545700</v>
      </c>
      <c r="J206">
        <v>1415392666</v>
      </c>
      <c r="K206" t="b">
        <v>0</v>
      </c>
      <c r="L206">
        <v>33</v>
      </c>
      <c r="M206" t="b">
        <v>1</v>
      </c>
      <c r="N206">
        <v>106</v>
      </c>
      <c r="O206">
        <v>96.67</v>
      </c>
      <c r="P206" s="12" t="s">
        <v>8266</v>
      </c>
      <c r="Q206" t="s">
        <v>8268</v>
      </c>
      <c r="R206" s="9">
        <v>41950.859560185185</v>
      </c>
      <c r="S206" s="9">
        <v>41964.204861111109</v>
      </c>
    </row>
    <row r="207" spans="1:19" ht="275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 s="11">
        <v>1461857045</v>
      </c>
      <c r="J207">
        <v>1459265045</v>
      </c>
      <c r="K207" t="b">
        <v>0</v>
      </c>
      <c r="L207">
        <v>63</v>
      </c>
      <c r="M207" t="b">
        <v>1</v>
      </c>
      <c r="N207">
        <v>113</v>
      </c>
      <c r="O207">
        <v>50.4</v>
      </c>
      <c r="P207" s="12" t="s">
        <v>8266</v>
      </c>
      <c r="Q207" t="s">
        <v>8268</v>
      </c>
      <c r="R207" s="9">
        <v>42458.641724537039</v>
      </c>
      <c r="S207" s="9">
        <v>42488.641724537039</v>
      </c>
    </row>
    <row r="208" spans="1:19" ht="246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 s="11">
        <v>1423693903</v>
      </c>
      <c r="J208">
        <v>1421101903</v>
      </c>
      <c r="K208" t="b">
        <v>0</v>
      </c>
      <c r="L208">
        <v>66</v>
      </c>
      <c r="M208" t="b">
        <v>1</v>
      </c>
      <c r="N208">
        <v>105</v>
      </c>
      <c r="O208">
        <v>47.88</v>
      </c>
      <c r="P208" s="12" t="s">
        <v>8266</v>
      </c>
      <c r="Q208" t="s">
        <v>8268</v>
      </c>
      <c r="R208" s="9">
        <v>42016.938692129625</v>
      </c>
      <c r="S208" s="9">
        <v>42046.938692129625</v>
      </c>
    </row>
    <row r="209" spans="1:19" ht="290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 s="11">
        <v>1471977290</v>
      </c>
      <c r="J209">
        <v>1466793290</v>
      </c>
      <c r="K209" t="b">
        <v>0</v>
      </c>
      <c r="L209">
        <v>39</v>
      </c>
      <c r="M209" t="b">
        <v>1</v>
      </c>
      <c r="N209">
        <v>105</v>
      </c>
      <c r="O209">
        <v>80.72</v>
      </c>
      <c r="P209" s="12" t="s">
        <v>8266</v>
      </c>
      <c r="Q209" t="s">
        <v>8268</v>
      </c>
      <c r="R209" s="9">
        <v>42545.774189814809</v>
      </c>
      <c r="S209" s="9">
        <v>42605.774189814809</v>
      </c>
    </row>
    <row r="210" spans="1:19" ht="246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 s="11">
        <v>1417305178</v>
      </c>
      <c r="J210">
        <v>1414277578</v>
      </c>
      <c r="K210" t="b">
        <v>0</v>
      </c>
      <c r="L210">
        <v>28</v>
      </c>
      <c r="M210" t="b">
        <v>1</v>
      </c>
      <c r="N210">
        <v>104</v>
      </c>
      <c r="O210">
        <v>111.89</v>
      </c>
      <c r="P210" s="12" t="s">
        <v>8266</v>
      </c>
      <c r="Q210" t="s">
        <v>8268</v>
      </c>
      <c r="R210" s="9">
        <v>41937.95344907407</v>
      </c>
      <c r="S210" s="9">
        <v>41972.995115740734</v>
      </c>
    </row>
    <row r="211" spans="1:19" ht="203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 s="11">
        <v>1445722140</v>
      </c>
      <c r="J211">
        <v>1443016697</v>
      </c>
      <c r="K211" t="b">
        <v>1</v>
      </c>
      <c r="L211">
        <v>84</v>
      </c>
      <c r="M211" t="b">
        <v>1</v>
      </c>
      <c r="N211">
        <v>125</v>
      </c>
      <c r="O211">
        <v>37.14</v>
      </c>
      <c r="P211" s="12" t="s">
        <v>8266</v>
      </c>
      <c r="Q211" t="s">
        <v>8268</v>
      </c>
      <c r="R211" s="9">
        <v>42270.582141203704</v>
      </c>
      <c r="S211" s="9">
        <v>42301.895138888889</v>
      </c>
    </row>
    <row r="212" spans="1:19" ht="246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 s="11">
        <v>1402696800</v>
      </c>
      <c r="J212">
        <v>1399948353</v>
      </c>
      <c r="K212" t="b">
        <v>1</v>
      </c>
      <c r="L212">
        <v>61</v>
      </c>
      <c r="M212" t="b">
        <v>1</v>
      </c>
      <c r="N212">
        <v>124</v>
      </c>
      <c r="O212">
        <v>50.9</v>
      </c>
      <c r="P212" s="12" t="s">
        <v>8266</v>
      </c>
      <c r="Q212" t="s">
        <v>8268</v>
      </c>
      <c r="R212" s="9">
        <v>41772.105937500004</v>
      </c>
      <c r="S212" s="9">
        <v>41803.916666666664</v>
      </c>
    </row>
    <row r="213" spans="1:19" ht="246.5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 s="11">
        <v>1480579140</v>
      </c>
      <c r="J213">
        <v>1478030325</v>
      </c>
      <c r="K213" t="b">
        <v>0</v>
      </c>
      <c r="L213">
        <v>44</v>
      </c>
      <c r="M213" t="b">
        <v>1</v>
      </c>
      <c r="N213">
        <v>104</v>
      </c>
      <c r="O213">
        <v>70.569999999999993</v>
      </c>
      <c r="P213" s="12" t="s">
        <v>8266</v>
      </c>
      <c r="Q213" t="s">
        <v>8268</v>
      </c>
      <c r="R213" s="9">
        <v>42675.832465277781</v>
      </c>
      <c r="S213" s="9">
        <v>42705.332638888889</v>
      </c>
    </row>
    <row r="214" spans="1:19" ht="130.5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 s="11">
        <v>1426229940</v>
      </c>
      <c r="J214">
        <v>1423959123</v>
      </c>
      <c r="K214" t="b">
        <v>0</v>
      </c>
      <c r="L214">
        <v>62</v>
      </c>
      <c r="M214" t="b">
        <v>1</v>
      </c>
      <c r="N214">
        <v>119</v>
      </c>
      <c r="O214">
        <v>49.69</v>
      </c>
      <c r="P214" s="12" t="s">
        <v>8266</v>
      </c>
      <c r="Q214" t="s">
        <v>8268</v>
      </c>
      <c r="R214" s="9">
        <v>42050.008368055554</v>
      </c>
      <c r="S214" s="9">
        <v>42076.290972222225</v>
      </c>
    </row>
    <row r="215" spans="1:19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 s="11">
        <v>1433097171</v>
      </c>
      <c r="J215">
        <v>1430505171</v>
      </c>
      <c r="K215" t="b">
        <v>0</v>
      </c>
      <c r="L215">
        <v>46</v>
      </c>
      <c r="M215" t="b">
        <v>1</v>
      </c>
      <c r="N215">
        <v>103</v>
      </c>
      <c r="O215">
        <v>66.959999999999994</v>
      </c>
      <c r="P215" s="12" t="s">
        <v>8266</v>
      </c>
      <c r="Q215" t="s">
        <v>8268</v>
      </c>
      <c r="R215" s="9">
        <v>42125.772812499999</v>
      </c>
      <c r="S215" s="9">
        <v>42155.772812499999</v>
      </c>
    </row>
    <row r="216" spans="1:19" ht="203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 s="11">
        <v>1426775940</v>
      </c>
      <c r="J216">
        <v>1424414350</v>
      </c>
      <c r="K216" t="b">
        <v>0</v>
      </c>
      <c r="L216">
        <v>13</v>
      </c>
      <c r="M216" t="b">
        <v>1</v>
      </c>
      <c r="N216">
        <v>102</v>
      </c>
      <c r="O216">
        <v>235.46</v>
      </c>
      <c r="P216" s="12" t="s">
        <v>8266</v>
      </c>
      <c r="Q216" t="s">
        <v>8268</v>
      </c>
      <c r="R216" s="9">
        <v>42055.277199074073</v>
      </c>
      <c r="S216" s="9">
        <v>42082.610416666663</v>
      </c>
    </row>
    <row r="217" spans="1:19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 s="11">
        <v>1446091260</v>
      </c>
      <c r="J217">
        <v>1443029206</v>
      </c>
      <c r="K217" t="b">
        <v>0</v>
      </c>
      <c r="L217">
        <v>55</v>
      </c>
      <c r="M217" t="b">
        <v>1</v>
      </c>
      <c r="N217">
        <v>102</v>
      </c>
      <c r="O217">
        <v>55.6</v>
      </c>
      <c r="P217" s="12" t="s">
        <v>8266</v>
      </c>
      <c r="Q217" t="s">
        <v>8268</v>
      </c>
      <c r="R217" s="9">
        <v>42270.7269212963</v>
      </c>
      <c r="S217" s="9">
        <v>42306.167361111111</v>
      </c>
    </row>
    <row r="218" spans="1:19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 s="11">
        <v>1454047140</v>
      </c>
      <c r="J218">
        <v>1452546853</v>
      </c>
      <c r="K218" t="b">
        <v>0</v>
      </c>
      <c r="L218">
        <v>15</v>
      </c>
      <c r="M218" t="b">
        <v>1</v>
      </c>
      <c r="N218">
        <v>102</v>
      </c>
      <c r="O218">
        <v>203.2</v>
      </c>
      <c r="P218" s="12" t="s">
        <v>8266</v>
      </c>
      <c r="Q218" t="s">
        <v>8268</v>
      </c>
      <c r="R218" s="9">
        <v>42380.884872685187</v>
      </c>
      <c r="S218" s="9">
        <v>42398.249305555553</v>
      </c>
    </row>
    <row r="219" spans="1:19" ht="290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 s="11">
        <v>1408815440</v>
      </c>
      <c r="J219">
        <v>1404927440</v>
      </c>
      <c r="K219" t="b">
        <v>0</v>
      </c>
      <c r="L219">
        <v>29</v>
      </c>
      <c r="M219" t="b">
        <v>1</v>
      </c>
      <c r="N219">
        <v>102</v>
      </c>
      <c r="O219">
        <v>105</v>
      </c>
      <c r="P219" s="12" t="s">
        <v>8266</v>
      </c>
      <c r="Q219" t="s">
        <v>8268</v>
      </c>
      <c r="R219" s="9">
        <v>41829.734259259261</v>
      </c>
      <c r="S219" s="9">
        <v>41874.734259259261</v>
      </c>
    </row>
    <row r="220" spans="1:19" ht="130.5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 s="11">
        <v>1426132800</v>
      </c>
      <c r="J220">
        <v>1424477934</v>
      </c>
      <c r="K220" t="b">
        <v>0</v>
      </c>
      <c r="L220">
        <v>24</v>
      </c>
      <c r="M220" t="b">
        <v>1</v>
      </c>
      <c r="N220">
        <v>101</v>
      </c>
      <c r="O220">
        <v>126.46</v>
      </c>
      <c r="P220" s="12" t="s">
        <v>8266</v>
      </c>
      <c r="Q220" t="s">
        <v>8268</v>
      </c>
      <c r="R220" s="9">
        <v>42056.013124999998</v>
      </c>
      <c r="S220" s="9">
        <v>42075.166666666672</v>
      </c>
    </row>
    <row r="221" spans="1:19" ht="275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 s="11">
        <v>1408999508</v>
      </c>
      <c r="J221">
        <v>1407789908</v>
      </c>
      <c r="K221" t="b">
        <v>1</v>
      </c>
      <c r="L221">
        <v>23</v>
      </c>
      <c r="M221" t="b">
        <v>1</v>
      </c>
      <c r="N221">
        <v>101</v>
      </c>
      <c r="O221">
        <v>131.91</v>
      </c>
      <c r="P221" s="12" t="s">
        <v>8266</v>
      </c>
      <c r="Q221" t="s">
        <v>8268</v>
      </c>
      <c r="R221" s="9">
        <v>41862.864675925928</v>
      </c>
      <c r="S221" s="9">
        <v>41876.864675925928</v>
      </c>
    </row>
    <row r="222" spans="1:19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 s="11">
        <v>1440003820</v>
      </c>
      <c r="J222">
        <v>1437411820</v>
      </c>
      <c r="K222" t="b">
        <v>0</v>
      </c>
      <c r="L222">
        <v>36</v>
      </c>
      <c r="M222" t="b">
        <v>1</v>
      </c>
      <c r="N222">
        <v>101</v>
      </c>
      <c r="O222">
        <v>84.17</v>
      </c>
      <c r="P222" s="12" t="s">
        <v>8266</v>
      </c>
      <c r="Q222" t="s">
        <v>8268</v>
      </c>
      <c r="R222" s="9">
        <v>42205.710879629631</v>
      </c>
      <c r="S222" s="9">
        <v>42235.710879629631</v>
      </c>
    </row>
    <row r="223" spans="1:19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 s="11">
        <v>1426864032</v>
      </c>
      <c r="J223">
        <v>1424275632</v>
      </c>
      <c r="K223" t="b">
        <v>0</v>
      </c>
      <c r="L223">
        <v>47</v>
      </c>
      <c r="M223" t="b">
        <v>1</v>
      </c>
      <c r="N223">
        <v>101</v>
      </c>
      <c r="O223">
        <v>64.47</v>
      </c>
      <c r="P223" s="12" t="s">
        <v>8266</v>
      </c>
      <c r="Q223" t="s">
        <v>8268</v>
      </c>
      <c r="R223" s="9">
        <v>42053.671666666662</v>
      </c>
      <c r="S223" s="9">
        <v>42083.630000000005</v>
      </c>
    </row>
    <row r="224" spans="1:19" ht="159.5" x14ac:dyDescent="0.35">
      <c r="A224">
        <v>3623</v>
      </c>
      <c r="B224" s="3" t="s">
        <v>3621</v>
      </c>
      <c r="C224" s="3" t="s">
        <v>7733</v>
      </c>
      <c r="D224" s="6">
        <v>2500</v>
      </c>
      <c r="E224" s="8">
        <v>3000</v>
      </c>
      <c r="F224" t="s">
        <v>8218</v>
      </c>
      <c r="G224" t="s">
        <v>8223</v>
      </c>
      <c r="H224" t="s">
        <v>8245</v>
      </c>
      <c r="I224" s="11">
        <v>1406358000</v>
      </c>
      <c r="J224">
        <v>1404841270</v>
      </c>
      <c r="K224" t="b">
        <v>0</v>
      </c>
      <c r="L224">
        <v>34</v>
      </c>
      <c r="M224" t="b">
        <v>1</v>
      </c>
      <c r="N224">
        <v>120</v>
      </c>
      <c r="O224">
        <v>88.24</v>
      </c>
      <c r="P224" s="12" t="s">
        <v>8266</v>
      </c>
      <c r="Q224" t="s">
        <v>8268</v>
      </c>
      <c r="R224" s="9">
        <v>41828.736921296295</v>
      </c>
      <c r="S224" s="9">
        <v>41846.291666666664</v>
      </c>
    </row>
    <row r="225" spans="1:19" ht="174" x14ac:dyDescent="0.35">
      <c r="A225">
        <v>2830</v>
      </c>
      <c r="B225" s="3" t="s">
        <v>2830</v>
      </c>
      <c r="C225" s="3" t="s">
        <v>6940</v>
      </c>
      <c r="D225" s="6">
        <v>3000</v>
      </c>
      <c r="E225" s="8">
        <v>3000</v>
      </c>
      <c r="F225" t="s">
        <v>8218</v>
      </c>
      <c r="G225" t="s">
        <v>8223</v>
      </c>
      <c r="H225" t="s">
        <v>8245</v>
      </c>
      <c r="I225" s="11">
        <v>1399867140</v>
      </c>
      <c r="J225">
        <v>1398802148</v>
      </c>
      <c r="K225" t="b">
        <v>0</v>
      </c>
      <c r="L225">
        <v>11</v>
      </c>
      <c r="M225" t="b">
        <v>1</v>
      </c>
      <c r="N225">
        <v>100</v>
      </c>
      <c r="O225">
        <v>272.73</v>
      </c>
      <c r="P225" s="12" t="s">
        <v>8266</v>
      </c>
      <c r="Q225" t="s">
        <v>8268</v>
      </c>
      <c r="R225" s="9">
        <v>41758.839675925927</v>
      </c>
      <c r="S225" s="9">
        <v>41771.165972222225</v>
      </c>
    </row>
    <row r="226" spans="1:19" ht="232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 s="11">
        <v>1403366409</v>
      </c>
      <c r="J226">
        <v>1400774409</v>
      </c>
      <c r="K226" t="b">
        <v>1</v>
      </c>
      <c r="L226">
        <v>51</v>
      </c>
      <c r="M226" t="b">
        <v>1</v>
      </c>
      <c r="N226">
        <v>117</v>
      </c>
      <c r="O226">
        <v>57.55</v>
      </c>
      <c r="P226" s="12" t="s">
        <v>8266</v>
      </c>
      <c r="Q226" t="s">
        <v>8268</v>
      </c>
      <c r="R226" s="9">
        <v>41781.666770833333</v>
      </c>
      <c r="S226" s="9">
        <v>41811.666770833333</v>
      </c>
    </row>
    <row r="227" spans="1:19" ht="232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 s="11">
        <v>1403546400</v>
      </c>
      <c r="J227">
        <v>1401714114</v>
      </c>
      <c r="K227" t="b">
        <v>0</v>
      </c>
      <c r="L227">
        <v>35</v>
      </c>
      <c r="M227" t="b">
        <v>1</v>
      </c>
      <c r="N227">
        <v>103</v>
      </c>
      <c r="O227">
        <v>83.57</v>
      </c>
      <c r="P227" s="12" t="s">
        <v>8266</v>
      </c>
      <c r="Q227" t="s">
        <v>8268</v>
      </c>
      <c r="R227" s="9">
        <v>41792.542986111112</v>
      </c>
      <c r="S227" s="9">
        <v>41813.75</v>
      </c>
    </row>
    <row r="228" spans="1:19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 s="11">
        <v>1444528800</v>
      </c>
      <c r="J228">
        <v>1442804633</v>
      </c>
      <c r="K228" t="b">
        <v>0</v>
      </c>
      <c r="L228">
        <v>35</v>
      </c>
      <c r="M228" t="b">
        <v>1</v>
      </c>
      <c r="N228">
        <v>108</v>
      </c>
      <c r="O228">
        <v>83.51</v>
      </c>
      <c r="P228" s="12" t="s">
        <v>8266</v>
      </c>
      <c r="Q228" t="s">
        <v>8268</v>
      </c>
      <c r="R228" s="9">
        <v>42268.127696759257</v>
      </c>
      <c r="S228" s="9">
        <v>42288.083333333328</v>
      </c>
    </row>
    <row r="229" spans="1:19" ht="26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 s="11">
        <v>1461963600</v>
      </c>
      <c r="J229">
        <v>1459567371</v>
      </c>
      <c r="K229" t="b">
        <v>0</v>
      </c>
      <c r="L229">
        <v>46</v>
      </c>
      <c r="M229" t="b">
        <v>1</v>
      </c>
      <c r="N229">
        <v>339</v>
      </c>
      <c r="O229">
        <v>62.59</v>
      </c>
      <c r="P229" s="12" t="s">
        <v>8266</v>
      </c>
      <c r="Q229" t="s">
        <v>8268</v>
      </c>
      <c r="R229" s="9">
        <v>42462.140868055561</v>
      </c>
      <c r="S229" s="9">
        <v>42489.875</v>
      </c>
    </row>
    <row r="230" spans="1:19" ht="232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 s="11">
        <v>1459822682</v>
      </c>
      <c r="J230">
        <v>1458613082</v>
      </c>
      <c r="K230" t="b">
        <v>0</v>
      </c>
      <c r="L230">
        <v>49</v>
      </c>
      <c r="M230" t="b">
        <v>1</v>
      </c>
      <c r="N230">
        <v>287</v>
      </c>
      <c r="O230">
        <v>58.57</v>
      </c>
      <c r="P230" s="12" t="s">
        <v>8266</v>
      </c>
      <c r="Q230" t="s">
        <v>8268</v>
      </c>
      <c r="R230" s="9">
        <v>42451.095856481479</v>
      </c>
      <c r="S230" s="9">
        <v>42465.095856481479</v>
      </c>
    </row>
    <row r="231" spans="1:19" ht="275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 s="11">
        <v>1412135940</v>
      </c>
      <c r="J231">
        <v>1410840126</v>
      </c>
      <c r="K231" t="b">
        <v>1</v>
      </c>
      <c r="L231">
        <v>37</v>
      </c>
      <c r="M231" t="b">
        <v>1</v>
      </c>
      <c r="N231">
        <v>110</v>
      </c>
      <c r="O231">
        <v>77.22</v>
      </c>
      <c r="P231" s="12" t="s">
        <v>8266</v>
      </c>
      <c r="Q231" t="s">
        <v>8268</v>
      </c>
      <c r="R231" s="9">
        <v>41898.168125000004</v>
      </c>
      <c r="S231" s="9">
        <v>41913.165972222225</v>
      </c>
    </row>
    <row r="232" spans="1:19" ht="246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 s="11">
        <v>1466014499</v>
      </c>
      <c r="J232">
        <v>1463422499</v>
      </c>
      <c r="K232" t="b">
        <v>0</v>
      </c>
      <c r="L232">
        <v>44</v>
      </c>
      <c r="M232" t="b">
        <v>1</v>
      </c>
      <c r="N232">
        <v>114</v>
      </c>
      <c r="O232">
        <v>64.91</v>
      </c>
      <c r="P232" s="12" t="s">
        <v>8266</v>
      </c>
      <c r="Q232" t="s">
        <v>8268</v>
      </c>
      <c r="R232" s="9">
        <v>42506.760405092587</v>
      </c>
      <c r="S232" s="9">
        <v>42536.760405092587</v>
      </c>
    </row>
    <row r="233" spans="1:19" ht="159.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 s="11">
        <v>1446238800</v>
      </c>
      <c r="J233">
        <v>1444220588</v>
      </c>
      <c r="K233" t="b">
        <v>1</v>
      </c>
      <c r="L233">
        <v>68</v>
      </c>
      <c r="M233" t="b">
        <v>1</v>
      </c>
      <c r="N233">
        <v>112</v>
      </c>
      <c r="O233">
        <v>41.24</v>
      </c>
      <c r="P233" s="12" t="s">
        <v>8266</v>
      </c>
      <c r="Q233" t="s">
        <v>8268</v>
      </c>
      <c r="R233" s="9">
        <v>42284.516064814816</v>
      </c>
      <c r="S233" s="9">
        <v>42307.875</v>
      </c>
    </row>
    <row r="234" spans="1:19" ht="14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 s="11">
        <v>1423720740</v>
      </c>
      <c r="J234">
        <v>1421081857</v>
      </c>
      <c r="K234" t="b">
        <v>0</v>
      </c>
      <c r="L234">
        <v>55</v>
      </c>
      <c r="M234" t="b">
        <v>1</v>
      </c>
      <c r="N234">
        <v>140</v>
      </c>
      <c r="O234">
        <v>50.98</v>
      </c>
      <c r="P234" s="12" t="s">
        <v>8266</v>
      </c>
      <c r="Q234" t="s">
        <v>8268</v>
      </c>
      <c r="R234" s="9">
        <v>42016.706678240742</v>
      </c>
      <c r="S234" s="9">
        <v>42047.249305555553</v>
      </c>
    </row>
    <row r="235" spans="1:19" ht="217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 s="11">
        <v>1445065210</v>
      </c>
      <c r="J235">
        <v>1442473210</v>
      </c>
      <c r="K235" t="b">
        <v>0</v>
      </c>
      <c r="L235">
        <v>45</v>
      </c>
      <c r="M235" t="b">
        <v>1</v>
      </c>
      <c r="N235">
        <v>110</v>
      </c>
      <c r="O235">
        <v>61.02</v>
      </c>
      <c r="P235" s="12" t="s">
        <v>8266</v>
      </c>
      <c r="Q235" t="s">
        <v>8268</v>
      </c>
      <c r="R235" s="9">
        <v>42264.29178240741</v>
      </c>
      <c r="S235" s="9">
        <v>42294.29178240741</v>
      </c>
    </row>
    <row r="236" spans="1:19" ht="203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 s="11">
        <v>1377284669</v>
      </c>
      <c r="J236">
        <v>1375729469</v>
      </c>
      <c r="K236" t="b">
        <v>1</v>
      </c>
      <c r="L236">
        <v>68</v>
      </c>
      <c r="M236" t="b">
        <v>1</v>
      </c>
      <c r="N236">
        <v>109</v>
      </c>
      <c r="O236">
        <v>40.07</v>
      </c>
      <c r="P236" s="12" t="s">
        <v>8266</v>
      </c>
      <c r="Q236" t="s">
        <v>8268</v>
      </c>
      <c r="R236" s="9">
        <v>41491.79478009259</v>
      </c>
      <c r="S236" s="9">
        <v>41509.79478009259</v>
      </c>
    </row>
    <row r="237" spans="1:19" ht="246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 s="11">
        <v>1401595140</v>
      </c>
      <c r="J237">
        <v>1398828064</v>
      </c>
      <c r="K237" t="b">
        <v>0</v>
      </c>
      <c r="L237">
        <v>57</v>
      </c>
      <c r="M237" t="b">
        <v>1</v>
      </c>
      <c r="N237">
        <v>108</v>
      </c>
      <c r="O237">
        <v>47.46</v>
      </c>
      <c r="P237" s="12" t="s">
        <v>8266</v>
      </c>
      <c r="Q237" t="s">
        <v>8268</v>
      </c>
      <c r="R237" s="9">
        <v>41759.13962962963</v>
      </c>
      <c r="S237" s="9">
        <v>41791.165972222225</v>
      </c>
    </row>
    <row r="238" spans="1:19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1">
        <v>1402341615</v>
      </c>
      <c r="J238">
        <v>1399490415</v>
      </c>
      <c r="K238" t="b">
        <v>1</v>
      </c>
      <c r="L238">
        <v>71</v>
      </c>
      <c r="M238" t="b">
        <v>1</v>
      </c>
      <c r="N238">
        <v>107</v>
      </c>
      <c r="O238">
        <v>37.590000000000003</v>
      </c>
      <c r="P238" s="12" t="s">
        <v>8266</v>
      </c>
      <c r="Q238" t="s">
        <v>8268</v>
      </c>
      <c r="R238" s="9">
        <v>41766.80572916667</v>
      </c>
      <c r="S238" s="9">
        <v>41799.80572916667</v>
      </c>
    </row>
    <row r="239" spans="1:19" ht="246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 s="11">
        <v>1437364740</v>
      </c>
      <c r="J239">
        <v>1434405044</v>
      </c>
      <c r="K239" t="b">
        <v>0</v>
      </c>
      <c r="L239">
        <v>41</v>
      </c>
      <c r="M239" t="b">
        <v>1</v>
      </c>
      <c r="N239">
        <v>106</v>
      </c>
      <c r="O239">
        <v>64.63</v>
      </c>
      <c r="P239" s="12" t="s">
        <v>8266</v>
      </c>
      <c r="Q239" t="s">
        <v>8268</v>
      </c>
      <c r="R239" s="9">
        <v>42170.910231481481</v>
      </c>
      <c r="S239" s="9">
        <v>42205.165972222225</v>
      </c>
    </row>
    <row r="240" spans="1:19" ht="275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 s="11">
        <v>1404522000</v>
      </c>
      <c r="J240">
        <v>1404308883</v>
      </c>
      <c r="K240" t="b">
        <v>0</v>
      </c>
      <c r="L240">
        <v>9</v>
      </c>
      <c r="M240" t="b">
        <v>1</v>
      </c>
      <c r="N240">
        <v>146</v>
      </c>
      <c r="O240">
        <v>292.77999999999997</v>
      </c>
      <c r="P240" s="12" t="s">
        <v>8266</v>
      </c>
      <c r="Q240" t="s">
        <v>8268</v>
      </c>
      <c r="R240" s="9">
        <v>41822.57503472222</v>
      </c>
      <c r="S240" s="9">
        <v>41825.041666666664</v>
      </c>
    </row>
    <row r="241" spans="1:19" ht="26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 s="11">
        <v>1465527600</v>
      </c>
      <c r="J241">
        <v>1462252542</v>
      </c>
      <c r="K241" t="b">
        <v>0</v>
      </c>
      <c r="L241">
        <v>54</v>
      </c>
      <c r="M241" t="b">
        <v>1</v>
      </c>
      <c r="N241">
        <v>175</v>
      </c>
      <c r="O241">
        <v>48.7</v>
      </c>
      <c r="P241" s="12" t="s">
        <v>8266</v>
      </c>
      <c r="Q241" t="s">
        <v>8268</v>
      </c>
      <c r="R241" s="9">
        <v>42493.219236111108</v>
      </c>
      <c r="S241" s="9">
        <v>42531.125</v>
      </c>
    </row>
    <row r="242" spans="1:19" ht="275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 s="11">
        <v>1449973592</v>
      </c>
      <c r="J242">
        <v>1447381592</v>
      </c>
      <c r="K242" t="b">
        <v>0</v>
      </c>
      <c r="L242">
        <v>3</v>
      </c>
      <c r="M242" t="b">
        <v>1</v>
      </c>
      <c r="N242">
        <v>104</v>
      </c>
      <c r="O242">
        <v>866.67</v>
      </c>
      <c r="P242" s="12" t="s">
        <v>8266</v>
      </c>
      <c r="Q242" t="s">
        <v>8268</v>
      </c>
      <c r="R242" s="9">
        <v>42321.101759259262</v>
      </c>
      <c r="S242" s="9">
        <v>42351.101759259262</v>
      </c>
    </row>
    <row r="243" spans="1:19" ht="246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 s="11">
        <v>1399953600</v>
      </c>
      <c r="J243">
        <v>1398983245</v>
      </c>
      <c r="K243" t="b">
        <v>0</v>
      </c>
      <c r="L243">
        <v>39</v>
      </c>
      <c r="M243" t="b">
        <v>1</v>
      </c>
      <c r="N243">
        <v>104</v>
      </c>
      <c r="O243">
        <v>66.510000000000005</v>
      </c>
      <c r="P243" s="12" t="s">
        <v>8266</v>
      </c>
      <c r="Q243" t="s">
        <v>8268</v>
      </c>
      <c r="R243" s="9">
        <v>41760.935706018521</v>
      </c>
      <c r="S243" s="9">
        <v>41772.166666666664</v>
      </c>
    </row>
    <row r="244" spans="1:19" ht="188.5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 s="11">
        <v>1422482400</v>
      </c>
      <c r="J244">
        <v>1421089938</v>
      </c>
      <c r="K244" t="b">
        <v>1</v>
      </c>
      <c r="L244">
        <v>49</v>
      </c>
      <c r="M244" t="b">
        <v>1</v>
      </c>
      <c r="N244">
        <v>103</v>
      </c>
      <c r="O244">
        <v>52.55</v>
      </c>
      <c r="P244" s="12" t="s">
        <v>8266</v>
      </c>
      <c r="Q244" t="s">
        <v>8268</v>
      </c>
      <c r="R244" s="9">
        <v>42016.800208333334</v>
      </c>
      <c r="S244" s="9">
        <v>42032.916666666672</v>
      </c>
    </row>
    <row r="245" spans="1:19" ht="246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 s="11">
        <v>1447445820</v>
      </c>
      <c r="J245">
        <v>1445077121</v>
      </c>
      <c r="K245" t="b">
        <v>0</v>
      </c>
      <c r="L245">
        <v>43</v>
      </c>
      <c r="M245" t="b">
        <v>1</v>
      </c>
      <c r="N245">
        <v>103</v>
      </c>
      <c r="O245">
        <v>59.65</v>
      </c>
      <c r="P245" s="12" t="s">
        <v>8266</v>
      </c>
      <c r="Q245" t="s">
        <v>8268</v>
      </c>
      <c r="R245" s="9">
        <v>42294.429641203707</v>
      </c>
      <c r="S245" s="9">
        <v>42321.845138888893</v>
      </c>
    </row>
    <row r="246" spans="1:19" ht="159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 s="11">
        <v>1456984740</v>
      </c>
      <c r="J246">
        <v>1455717790</v>
      </c>
      <c r="K246" t="b">
        <v>0</v>
      </c>
      <c r="L246">
        <v>33</v>
      </c>
      <c r="M246" t="b">
        <v>1</v>
      </c>
      <c r="N246">
        <v>103</v>
      </c>
      <c r="O246">
        <v>77.73</v>
      </c>
      <c r="P246" s="12" t="s">
        <v>8266</v>
      </c>
      <c r="Q246" t="s">
        <v>8268</v>
      </c>
      <c r="R246" s="9">
        <v>42417.585532407407</v>
      </c>
      <c r="S246" s="9">
        <v>42432.249305555553</v>
      </c>
    </row>
    <row r="247" spans="1:19" ht="232" x14ac:dyDescent="0.35">
      <c r="A247">
        <v>3603</v>
      </c>
      <c r="B247" s="3" t="s">
        <v>3602</v>
      </c>
      <c r="C247" s="3" t="s">
        <v>7713</v>
      </c>
      <c r="D247" s="6">
        <v>1500</v>
      </c>
      <c r="E247" s="8">
        <v>2560</v>
      </c>
      <c r="F247" t="s">
        <v>8218</v>
      </c>
      <c r="G247" t="s">
        <v>8223</v>
      </c>
      <c r="H247" t="s">
        <v>8245</v>
      </c>
      <c r="I247" s="11">
        <v>1446759880</v>
      </c>
      <c r="J247">
        <v>1444164280</v>
      </c>
      <c r="K247" t="b">
        <v>0</v>
      </c>
      <c r="L247">
        <v>57</v>
      </c>
      <c r="M247" t="b">
        <v>1</v>
      </c>
      <c r="N247">
        <v>171</v>
      </c>
      <c r="O247">
        <v>44.91</v>
      </c>
      <c r="P247" s="12" t="s">
        <v>8266</v>
      </c>
      <c r="Q247" t="s">
        <v>8268</v>
      </c>
      <c r="R247" s="9">
        <v>42283.864351851851</v>
      </c>
      <c r="S247" s="9">
        <v>42313.906018518523</v>
      </c>
    </row>
    <row r="248" spans="1:19" ht="246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 s="11">
        <v>1472074928</v>
      </c>
      <c r="J248">
        <v>1470692528</v>
      </c>
      <c r="K248" t="b">
        <v>1</v>
      </c>
      <c r="L248">
        <v>42</v>
      </c>
      <c r="M248" t="b">
        <v>1</v>
      </c>
      <c r="N248">
        <v>128</v>
      </c>
      <c r="O248">
        <v>60.95</v>
      </c>
      <c r="P248" s="12" t="s">
        <v>8266</v>
      </c>
      <c r="Q248" t="s">
        <v>8268</v>
      </c>
      <c r="R248" s="9">
        <v>42590.90425925926</v>
      </c>
      <c r="S248" s="9">
        <v>42606.90425925926</v>
      </c>
    </row>
    <row r="249" spans="1:19" ht="246.5" x14ac:dyDescent="0.35">
      <c r="A249">
        <v>2809</v>
      </c>
      <c r="B249" s="3" t="s">
        <v>2809</v>
      </c>
      <c r="C249" s="3" t="s">
        <v>6919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 s="11">
        <v>1459348740</v>
      </c>
      <c r="J249">
        <v>1458647725</v>
      </c>
      <c r="K249" t="b">
        <v>0</v>
      </c>
      <c r="L249">
        <v>21</v>
      </c>
      <c r="M249" t="b">
        <v>1</v>
      </c>
      <c r="N249">
        <v>102</v>
      </c>
      <c r="O249">
        <v>121.9</v>
      </c>
      <c r="P249" s="12" t="s">
        <v>8266</v>
      </c>
      <c r="Q249" t="s">
        <v>8268</v>
      </c>
      <c r="R249" s="9">
        <v>42451.496817129635</v>
      </c>
      <c r="S249" s="9">
        <v>42459.610416666663</v>
      </c>
    </row>
    <row r="250" spans="1:19" ht="275.5" x14ac:dyDescent="0.35">
      <c r="A250">
        <v>3561</v>
      </c>
      <c r="B250" s="3" t="s">
        <v>3560</v>
      </c>
      <c r="C250" s="3" t="s">
        <v>7671</v>
      </c>
      <c r="D250" s="6">
        <v>2500</v>
      </c>
      <c r="E250" s="8">
        <v>2560</v>
      </c>
      <c r="F250" t="s">
        <v>8218</v>
      </c>
      <c r="G250" t="s">
        <v>8223</v>
      </c>
      <c r="H250" t="s">
        <v>8245</v>
      </c>
      <c r="I250" s="11">
        <v>1438799760</v>
      </c>
      <c r="J250">
        <v>1437236378</v>
      </c>
      <c r="K250" t="b">
        <v>0</v>
      </c>
      <c r="L250">
        <v>54</v>
      </c>
      <c r="M250" t="b">
        <v>1</v>
      </c>
      <c r="N250">
        <v>102</v>
      </c>
      <c r="O250">
        <v>47.41</v>
      </c>
      <c r="P250" s="12" t="s">
        <v>8266</v>
      </c>
      <c r="Q250" t="s">
        <v>8268</v>
      </c>
      <c r="R250" s="9">
        <v>42203.680300925931</v>
      </c>
      <c r="S250" s="9">
        <v>42221.774999999994</v>
      </c>
    </row>
    <row r="251" spans="1:19" ht="217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 s="11">
        <v>1423630740</v>
      </c>
      <c r="J251">
        <v>1418673307</v>
      </c>
      <c r="K251" t="b">
        <v>0</v>
      </c>
      <c r="L251">
        <v>35</v>
      </c>
      <c r="M251" t="b">
        <v>1</v>
      </c>
      <c r="N251">
        <v>127</v>
      </c>
      <c r="O251">
        <v>72.709999999999994</v>
      </c>
      <c r="P251" s="12" t="s">
        <v>8266</v>
      </c>
      <c r="Q251" t="s">
        <v>8268</v>
      </c>
      <c r="R251" s="9">
        <v>41988.829942129625</v>
      </c>
      <c r="S251" s="9">
        <v>42046.207638888889</v>
      </c>
    </row>
    <row r="252" spans="1:19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 s="11">
        <v>1466557557</v>
      </c>
      <c r="J252">
        <v>1463965557</v>
      </c>
      <c r="K252" t="b">
        <v>0</v>
      </c>
      <c r="L252">
        <v>38</v>
      </c>
      <c r="M252" t="b">
        <v>1</v>
      </c>
      <c r="N252">
        <v>101</v>
      </c>
      <c r="O252">
        <v>66.45</v>
      </c>
      <c r="P252" s="12" t="s">
        <v>8266</v>
      </c>
      <c r="Q252" t="s">
        <v>8268</v>
      </c>
      <c r="R252" s="9">
        <v>42513.045798611114</v>
      </c>
      <c r="S252" s="9">
        <v>42543.045798611114</v>
      </c>
    </row>
    <row r="253" spans="1:19" ht="246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 s="11">
        <v>1434675616</v>
      </c>
      <c r="J253">
        <v>1432083616</v>
      </c>
      <c r="K253" t="b">
        <v>0</v>
      </c>
      <c r="L253">
        <v>71</v>
      </c>
      <c r="M253" t="b">
        <v>1</v>
      </c>
      <c r="N253">
        <v>101</v>
      </c>
      <c r="O253">
        <v>35.49</v>
      </c>
      <c r="P253" s="12" t="s">
        <v>8266</v>
      </c>
      <c r="Q253" t="s">
        <v>8268</v>
      </c>
      <c r="R253" s="9">
        <v>42144.041851851856</v>
      </c>
      <c r="S253" s="9">
        <v>42174.041851851856</v>
      </c>
    </row>
    <row r="254" spans="1:19" ht="26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 s="11">
        <v>1413383216</v>
      </c>
      <c r="J254">
        <v>1410791216</v>
      </c>
      <c r="K254" t="b">
        <v>0</v>
      </c>
      <c r="L254">
        <v>40</v>
      </c>
      <c r="M254" t="b">
        <v>1</v>
      </c>
      <c r="N254">
        <v>101</v>
      </c>
      <c r="O254">
        <v>63</v>
      </c>
      <c r="P254" s="12" t="s">
        <v>8266</v>
      </c>
      <c r="Q254" t="s">
        <v>8268</v>
      </c>
      <c r="R254" s="9">
        <v>41897.602037037039</v>
      </c>
      <c r="S254" s="9">
        <v>41927.602037037039</v>
      </c>
    </row>
    <row r="255" spans="1:19" ht="26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 s="11">
        <v>1478901600</v>
      </c>
      <c r="J255">
        <v>1477077946</v>
      </c>
      <c r="K255" t="b">
        <v>0</v>
      </c>
      <c r="L255">
        <v>41</v>
      </c>
      <c r="M255" t="b">
        <v>1</v>
      </c>
      <c r="N255">
        <v>100</v>
      </c>
      <c r="O255">
        <v>61</v>
      </c>
      <c r="P255" s="12" t="s">
        <v>8266</v>
      </c>
      <c r="Q255" t="s">
        <v>8268</v>
      </c>
      <c r="R255" s="9">
        <v>42664.809560185182</v>
      </c>
      <c r="S255" s="9">
        <v>42685.916666666672</v>
      </c>
    </row>
    <row r="256" spans="1:19" ht="203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 s="11">
        <v>1480559011</v>
      </c>
      <c r="J256">
        <v>1477963411</v>
      </c>
      <c r="K256" t="b">
        <v>0</v>
      </c>
      <c r="L256">
        <v>50</v>
      </c>
      <c r="M256" t="b">
        <v>1</v>
      </c>
      <c r="N256">
        <v>100</v>
      </c>
      <c r="O256">
        <v>50</v>
      </c>
      <c r="P256" s="12" t="s">
        <v>8266</v>
      </c>
      <c r="Q256" t="s">
        <v>8268</v>
      </c>
      <c r="R256" s="9">
        <v>42675.057997685188</v>
      </c>
      <c r="S256" s="9">
        <v>42705.099664351852</v>
      </c>
    </row>
    <row r="257" spans="1:19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 s="11">
        <v>1410145200</v>
      </c>
      <c r="J257">
        <v>1407197670</v>
      </c>
      <c r="K257" t="b">
        <v>0</v>
      </c>
      <c r="L257">
        <v>11</v>
      </c>
      <c r="M257" t="b">
        <v>1</v>
      </c>
      <c r="N257">
        <v>100</v>
      </c>
      <c r="O257">
        <v>227.27</v>
      </c>
      <c r="P257" s="12" t="s">
        <v>8266</v>
      </c>
      <c r="Q257" t="s">
        <v>8268</v>
      </c>
      <c r="R257" s="9">
        <v>41856.010069444441</v>
      </c>
      <c r="S257" s="9">
        <v>41890.125</v>
      </c>
    </row>
    <row r="258" spans="1:19" ht="159.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 s="11">
        <v>1425758257</v>
      </c>
      <c r="J258">
        <v>1423166257</v>
      </c>
      <c r="K258" t="b">
        <v>0</v>
      </c>
      <c r="L258">
        <v>24</v>
      </c>
      <c r="M258" t="b">
        <v>1</v>
      </c>
      <c r="N258">
        <v>100</v>
      </c>
      <c r="O258">
        <v>104.17</v>
      </c>
      <c r="P258" s="12" t="s">
        <v>8266</v>
      </c>
      <c r="Q258" t="s">
        <v>8268</v>
      </c>
      <c r="R258" s="9">
        <v>42040.831678240742</v>
      </c>
      <c r="S258" s="9">
        <v>42070.831678240742</v>
      </c>
    </row>
    <row r="259" spans="1:19" ht="275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 s="11">
        <v>1446665191</v>
      </c>
      <c r="J259">
        <v>1444069591</v>
      </c>
      <c r="K259" t="b">
        <v>0</v>
      </c>
      <c r="L259">
        <v>59</v>
      </c>
      <c r="M259" t="b">
        <v>1</v>
      </c>
      <c r="N259">
        <v>121</v>
      </c>
      <c r="O259">
        <v>40.85</v>
      </c>
      <c r="P259" s="12" t="s">
        <v>8266</v>
      </c>
      <c r="Q259" t="s">
        <v>8268</v>
      </c>
      <c r="R259" s="9">
        <v>42282.768414351856</v>
      </c>
      <c r="S259" s="9">
        <v>42312.810081018513</v>
      </c>
    </row>
    <row r="260" spans="1:19" ht="246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 s="11">
        <v>1464971400</v>
      </c>
      <c r="J260">
        <v>1462379066</v>
      </c>
      <c r="K260" t="b">
        <v>0</v>
      </c>
      <c r="L260">
        <v>23</v>
      </c>
      <c r="M260" t="b">
        <v>1</v>
      </c>
      <c r="N260">
        <v>120</v>
      </c>
      <c r="O260">
        <v>104.57</v>
      </c>
      <c r="P260" s="12" t="s">
        <v>8266</v>
      </c>
      <c r="Q260" t="s">
        <v>8268</v>
      </c>
      <c r="R260" s="9">
        <v>42494.683634259258</v>
      </c>
      <c r="S260" s="9">
        <v>42524.6875</v>
      </c>
    </row>
    <row r="261" spans="1:19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 s="11">
        <v>1407967200</v>
      </c>
      <c r="J261">
        <v>1406039696</v>
      </c>
      <c r="K261" t="b">
        <v>0</v>
      </c>
      <c r="L261">
        <v>54</v>
      </c>
      <c r="M261" t="b">
        <v>1</v>
      </c>
      <c r="N261">
        <v>120</v>
      </c>
      <c r="O261">
        <v>44.54</v>
      </c>
      <c r="P261" s="12" t="s">
        <v>8266</v>
      </c>
      <c r="Q261" t="s">
        <v>8268</v>
      </c>
      <c r="R261" s="9">
        <v>41842.607592592591</v>
      </c>
      <c r="S261" s="9">
        <v>41864.916666666664</v>
      </c>
    </row>
    <row r="262" spans="1:19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 s="11">
        <v>1412136000</v>
      </c>
      <c r="J262">
        <v>1410278284</v>
      </c>
      <c r="K262" t="b">
        <v>1</v>
      </c>
      <c r="L262">
        <v>57</v>
      </c>
      <c r="M262" t="b">
        <v>1</v>
      </c>
      <c r="N262">
        <v>131</v>
      </c>
      <c r="O262">
        <v>41.42</v>
      </c>
      <c r="P262" s="12" t="s">
        <v>8266</v>
      </c>
      <c r="Q262" t="s">
        <v>8268</v>
      </c>
      <c r="R262" s="9">
        <v>41891.665324074071</v>
      </c>
      <c r="S262" s="9">
        <v>41913.166666666664</v>
      </c>
    </row>
    <row r="263" spans="1:19" ht="232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 s="11">
        <v>1453856400</v>
      </c>
      <c r="J263">
        <v>1452664317</v>
      </c>
      <c r="K263" t="b">
        <v>0</v>
      </c>
      <c r="L263">
        <v>29</v>
      </c>
      <c r="M263" t="b">
        <v>1</v>
      </c>
      <c r="N263">
        <v>116</v>
      </c>
      <c r="O263">
        <v>80.03</v>
      </c>
      <c r="P263" s="12" t="s">
        <v>8266</v>
      </c>
      <c r="Q263" t="s">
        <v>8268</v>
      </c>
      <c r="R263" s="9">
        <v>42382.244409722218</v>
      </c>
      <c r="S263" s="9">
        <v>42396.041666666672</v>
      </c>
    </row>
    <row r="264" spans="1:19" ht="246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 s="11">
        <v>1418784689</v>
      </c>
      <c r="J264">
        <v>1416192689</v>
      </c>
      <c r="K264" t="b">
        <v>0</v>
      </c>
      <c r="L264">
        <v>45</v>
      </c>
      <c r="M264" t="b">
        <v>1</v>
      </c>
      <c r="N264">
        <v>110</v>
      </c>
      <c r="O264">
        <v>51.22</v>
      </c>
      <c r="P264" s="12" t="s">
        <v>8266</v>
      </c>
      <c r="Q264" t="s">
        <v>8268</v>
      </c>
      <c r="R264" s="9">
        <v>41960.119085648148</v>
      </c>
      <c r="S264" s="9">
        <v>41990.119085648148</v>
      </c>
    </row>
    <row r="265" spans="1:19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 s="11">
        <v>1329240668</v>
      </c>
      <c r="J265">
        <v>1326648668</v>
      </c>
      <c r="K265" t="b">
        <v>1</v>
      </c>
      <c r="L265">
        <v>29</v>
      </c>
      <c r="M265" t="b">
        <v>1</v>
      </c>
      <c r="N265">
        <v>115</v>
      </c>
      <c r="O265">
        <v>79.31</v>
      </c>
      <c r="P265" s="12" t="s">
        <v>8266</v>
      </c>
      <c r="Q265" t="s">
        <v>8268</v>
      </c>
      <c r="R265" s="9">
        <v>40923.729953703703</v>
      </c>
      <c r="S265" s="9">
        <v>40953.729953703703</v>
      </c>
    </row>
    <row r="266" spans="1:19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 s="11">
        <v>1420009200</v>
      </c>
      <c r="J266">
        <v>1417593483</v>
      </c>
      <c r="K266" t="b">
        <v>0</v>
      </c>
      <c r="L266">
        <v>26</v>
      </c>
      <c r="M266" t="b">
        <v>1</v>
      </c>
      <c r="N266">
        <v>114</v>
      </c>
      <c r="O266">
        <v>87.96</v>
      </c>
      <c r="P266" s="12" t="s">
        <v>8266</v>
      </c>
      <c r="Q266" t="s">
        <v>8268</v>
      </c>
      <c r="R266" s="9">
        <v>41976.331979166673</v>
      </c>
      <c r="S266" s="9">
        <v>42004.291666666672</v>
      </c>
    </row>
    <row r="267" spans="1:19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>
        <v>39.6</v>
      </c>
      <c r="P267" s="12" t="s">
        <v>8266</v>
      </c>
      <c r="Q267" t="s">
        <v>8268</v>
      </c>
      <c r="R267" s="9">
        <v>42053.916921296302</v>
      </c>
      <c r="S267" s="9">
        <v>42079.875</v>
      </c>
    </row>
    <row r="268" spans="1:19" ht="203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 s="11">
        <v>1404273600</v>
      </c>
      <c r="J268">
        <v>1401414944</v>
      </c>
      <c r="K268" t="b">
        <v>1</v>
      </c>
      <c r="L268">
        <v>71</v>
      </c>
      <c r="M268" t="b">
        <v>1</v>
      </c>
      <c r="N268">
        <v>112</v>
      </c>
      <c r="O268">
        <v>31.62</v>
      </c>
      <c r="P268" s="12" t="s">
        <v>8266</v>
      </c>
      <c r="Q268" t="s">
        <v>8268</v>
      </c>
      <c r="R268" s="9">
        <v>41789.080370370371</v>
      </c>
      <c r="S268" s="9">
        <v>41822.166666666664</v>
      </c>
    </row>
    <row r="269" spans="1:19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 s="11">
        <v>1404190740</v>
      </c>
      <c r="J269">
        <v>1401214581</v>
      </c>
      <c r="K269" t="b">
        <v>0</v>
      </c>
      <c r="L269">
        <v>30</v>
      </c>
      <c r="M269" t="b">
        <v>1</v>
      </c>
      <c r="N269">
        <v>110</v>
      </c>
      <c r="O269">
        <v>73.400000000000006</v>
      </c>
      <c r="P269" s="12" t="s">
        <v>8266</v>
      </c>
      <c r="Q269" t="s">
        <v>8268</v>
      </c>
      <c r="R269" s="9">
        <v>41786.761354166665</v>
      </c>
      <c r="S269" s="9">
        <v>41821.207638888889</v>
      </c>
    </row>
    <row r="270" spans="1:19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 s="11">
        <v>1454709600</v>
      </c>
      <c r="J270">
        <v>1452520614</v>
      </c>
      <c r="K270" t="b">
        <v>0</v>
      </c>
      <c r="L270">
        <v>42</v>
      </c>
      <c r="M270" t="b">
        <v>1</v>
      </c>
      <c r="N270">
        <v>110</v>
      </c>
      <c r="O270">
        <v>52.21</v>
      </c>
      <c r="P270" s="12" t="s">
        <v>8266</v>
      </c>
      <c r="Q270" t="s">
        <v>8268</v>
      </c>
      <c r="R270" s="9">
        <v>42380.581180555557</v>
      </c>
      <c r="S270" s="9">
        <v>42405.916666666672</v>
      </c>
    </row>
    <row r="271" spans="1:19" ht="275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 s="11">
        <v>1376838000</v>
      </c>
      <c r="J271">
        <v>1374531631</v>
      </c>
      <c r="K271" t="b">
        <v>1</v>
      </c>
      <c r="L271">
        <v>55</v>
      </c>
      <c r="M271" t="b">
        <v>1</v>
      </c>
      <c r="N271">
        <v>115</v>
      </c>
      <c r="O271">
        <v>39.67</v>
      </c>
      <c r="P271" s="12" t="s">
        <v>8266</v>
      </c>
      <c r="Q271" t="s">
        <v>8268</v>
      </c>
      <c r="R271" s="9">
        <v>41477.930914351848</v>
      </c>
      <c r="S271" s="9">
        <v>41504.625</v>
      </c>
    </row>
    <row r="272" spans="1:19" ht="246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 s="11">
        <v>1436511600</v>
      </c>
      <c r="J272">
        <v>1434415812</v>
      </c>
      <c r="K272" t="b">
        <v>0</v>
      </c>
      <c r="L272">
        <v>19</v>
      </c>
      <c r="M272" t="b">
        <v>1</v>
      </c>
      <c r="N272">
        <v>108</v>
      </c>
      <c r="O272">
        <v>113.42</v>
      </c>
      <c r="P272" s="12" t="s">
        <v>8266</v>
      </c>
      <c r="Q272" t="s">
        <v>8268</v>
      </c>
      <c r="R272" s="9">
        <v>42171.034861111111</v>
      </c>
      <c r="S272" s="9">
        <v>42195.291666666672</v>
      </c>
    </row>
    <row r="273" spans="1:19" ht="26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 s="11">
        <v>1439357559</v>
      </c>
      <c r="J273">
        <v>1435469559</v>
      </c>
      <c r="K273" t="b">
        <v>0</v>
      </c>
      <c r="L273">
        <v>24</v>
      </c>
      <c r="M273" t="b">
        <v>1</v>
      </c>
      <c r="N273">
        <v>108</v>
      </c>
      <c r="O273">
        <v>89.67</v>
      </c>
      <c r="P273" s="12" t="s">
        <v>8266</v>
      </c>
      <c r="Q273" t="s">
        <v>8268</v>
      </c>
      <c r="R273" s="9">
        <v>42183.231006944443</v>
      </c>
      <c r="S273" s="9">
        <v>42228.231006944443</v>
      </c>
    </row>
    <row r="274" spans="1:19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 s="11">
        <v>1445659140</v>
      </c>
      <c r="J274">
        <v>1444236216</v>
      </c>
      <c r="K274" t="b">
        <v>0</v>
      </c>
      <c r="L274">
        <v>20</v>
      </c>
      <c r="M274" t="b">
        <v>1</v>
      </c>
      <c r="N274">
        <v>107</v>
      </c>
      <c r="O274">
        <v>107.25</v>
      </c>
      <c r="P274" s="12" t="s">
        <v>8266</v>
      </c>
      <c r="Q274" t="s">
        <v>8268</v>
      </c>
      <c r="R274" s="9">
        <v>42284.69694444444</v>
      </c>
      <c r="S274" s="9">
        <v>42301.165972222225</v>
      </c>
    </row>
    <row r="275" spans="1:19" ht="246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 s="11">
        <v>1436562000</v>
      </c>
      <c r="J275">
        <v>1434440227</v>
      </c>
      <c r="K275" t="b">
        <v>0</v>
      </c>
      <c r="L275">
        <v>13</v>
      </c>
      <c r="M275" t="b">
        <v>1</v>
      </c>
      <c r="N275">
        <v>143</v>
      </c>
      <c r="O275">
        <v>164.62</v>
      </c>
      <c r="P275" s="12" t="s">
        <v>8266</v>
      </c>
      <c r="Q275" t="s">
        <v>8268</v>
      </c>
      <c r="R275" s="9">
        <v>42171.317442129628</v>
      </c>
      <c r="S275" s="9">
        <v>42195.875</v>
      </c>
    </row>
    <row r="276" spans="1:19" ht="246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 s="11">
        <v>1457139600</v>
      </c>
      <c r="J276">
        <v>1455230214</v>
      </c>
      <c r="K276" t="b">
        <v>0</v>
      </c>
      <c r="L276">
        <v>13</v>
      </c>
      <c r="M276" t="b">
        <v>1</v>
      </c>
      <c r="N276">
        <v>102</v>
      </c>
      <c r="O276">
        <v>164.62</v>
      </c>
      <c r="P276" s="12" t="s">
        <v>8266</v>
      </c>
      <c r="Q276" t="s">
        <v>8268</v>
      </c>
      <c r="R276" s="9">
        <v>42411.942291666666</v>
      </c>
      <c r="S276" s="9">
        <v>42434.041666666672</v>
      </c>
    </row>
    <row r="277" spans="1:19" ht="290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 s="11">
        <v>1465940580</v>
      </c>
      <c r="J277">
        <v>1462603021</v>
      </c>
      <c r="K277" t="b">
        <v>0</v>
      </c>
      <c r="L277">
        <v>27</v>
      </c>
      <c r="M277" t="b">
        <v>1</v>
      </c>
      <c r="N277">
        <v>101</v>
      </c>
      <c r="O277">
        <v>78.52</v>
      </c>
      <c r="P277" s="12" t="s">
        <v>8266</v>
      </c>
      <c r="Q277" t="s">
        <v>8268</v>
      </c>
      <c r="R277" s="9">
        <v>42497.275706018518</v>
      </c>
      <c r="S277" s="9">
        <v>42535.904861111107</v>
      </c>
    </row>
    <row r="278" spans="1:19" ht="232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 s="11">
        <v>1435733940</v>
      </c>
      <c r="J278">
        <v>1431046325</v>
      </c>
      <c r="K278" t="b">
        <v>0</v>
      </c>
      <c r="L278">
        <v>35</v>
      </c>
      <c r="M278" t="b">
        <v>1</v>
      </c>
      <c r="N278">
        <v>106</v>
      </c>
      <c r="O278">
        <v>60.29</v>
      </c>
      <c r="P278" s="12" t="s">
        <v>8266</v>
      </c>
      <c r="Q278" t="s">
        <v>8268</v>
      </c>
      <c r="R278" s="9">
        <v>42132.036168981482</v>
      </c>
      <c r="S278" s="9">
        <v>42186.290972222225</v>
      </c>
    </row>
    <row r="279" spans="1:19" ht="174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 s="11">
        <v>1480899600</v>
      </c>
      <c r="J279">
        <v>1479609520</v>
      </c>
      <c r="K279" t="b">
        <v>0</v>
      </c>
      <c r="L279">
        <v>17</v>
      </c>
      <c r="M279" t="b">
        <v>1</v>
      </c>
      <c r="N279">
        <v>105</v>
      </c>
      <c r="O279">
        <v>123.94</v>
      </c>
      <c r="P279" s="12" t="s">
        <v>8266</v>
      </c>
      <c r="Q279" t="s">
        <v>8268</v>
      </c>
      <c r="R279" s="9">
        <v>42694.110185185185</v>
      </c>
      <c r="S279" s="9">
        <v>42709.041666666672</v>
      </c>
    </row>
    <row r="280" spans="1:19" ht="26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 s="11">
        <v>1427860740</v>
      </c>
      <c r="J280">
        <v>1424727712</v>
      </c>
      <c r="K280" t="b">
        <v>0</v>
      </c>
      <c r="L280">
        <v>34</v>
      </c>
      <c r="M280" t="b">
        <v>1</v>
      </c>
      <c r="N280">
        <v>140</v>
      </c>
      <c r="O280">
        <v>61.82</v>
      </c>
      <c r="P280" s="12" t="s">
        <v>8266</v>
      </c>
      <c r="Q280" t="s">
        <v>8268</v>
      </c>
      <c r="R280" s="9">
        <v>42058.904074074075</v>
      </c>
      <c r="S280" s="9">
        <v>42095.165972222225</v>
      </c>
    </row>
    <row r="281" spans="1:19" ht="275.5" x14ac:dyDescent="0.35">
      <c r="A281">
        <v>3708</v>
      </c>
      <c r="B281" s="3" t="s">
        <v>3705</v>
      </c>
      <c r="C281" s="3" t="s">
        <v>7818</v>
      </c>
      <c r="D281" s="6">
        <v>700</v>
      </c>
      <c r="E281" s="8">
        <v>2100</v>
      </c>
      <c r="F281" t="s">
        <v>8218</v>
      </c>
      <c r="G281" t="s">
        <v>8223</v>
      </c>
      <c r="H281" t="s">
        <v>8245</v>
      </c>
      <c r="I281" s="11">
        <v>1404444286</v>
      </c>
      <c r="J281">
        <v>1403234686</v>
      </c>
      <c r="K281" t="b">
        <v>0</v>
      </c>
      <c r="L281">
        <v>39</v>
      </c>
      <c r="M281" t="b">
        <v>1</v>
      </c>
      <c r="N281">
        <v>300</v>
      </c>
      <c r="O281">
        <v>53.85</v>
      </c>
      <c r="P281" s="12" t="s">
        <v>8266</v>
      </c>
      <c r="Q281" t="s">
        <v>8268</v>
      </c>
      <c r="R281" s="9">
        <v>41810.142199074071</v>
      </c>
      <c r="S281" s="9">
        <v>41824.142199074071</v>
      </c>
    </row>
    <row r="282" spans="1:19" ht="275.5" x14ac:dyDescent="0.35">
      <c r="A282">
        <v>3386</v>
      </c>
      <c r="B282" s="3" t="s">
        <v>3385</v>
      </c>
      <c r="C282" s="3" t="s">
        <v>7496</v>
      </c>
      <c r="D282" s="6">
        <v>2000</v>
      </c>
      <c r="E282" s="8">
        <v>2100</v>
      </c>
      <c r="F282" t="s">
        <v>8218</v>
      </c>
      <c r="G282" t="s">
        <v>8223</v>
      </c>
      <c r="H282" t="s">
        <v>8245</v>
      </c>
      <c r="I282" s="11">
        <v>1417620506</v>
      </c>
      <c r="J282">
        <v>1415028506</v>
      </c>
      <c r="K282" t="b">
        <v>0</v>
      </c>
      <c r="L282">
        <v>41</v>
      </c>
      <c r="M282" t="b">
        <v>1</v>
      </c>
      <c r="N282">
        <v>105</v>
      </c>
      <c r="O282">
        <v>51.22</v>
      </c>
      <c r="P282" s="12" t="s">
        <v>8266</v>
      </c>
      <c r="Q282" t="s">
        <v>8268</v>
      </c>
      <c r="R282" s="9">
        <v>41946.644745370373</v>
      </c>
      <c r="S282" s="9">
        <v>41976.644745370373</v>
      </c>
    </row>
    <row r="283" spans="1:19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 s="11">
        <v>1427553484</v>
      </c>
      <c r="J283">
        <v>1424533084</v>
      </c>
      <c r="K283" t="b">
        <v>0</v>
      </c>
      <c r="L283">
        <v>35</v>
      </c>
      <c r="M283" t="b">
        <v>1</v>
      </c>
      <c r="N283">
        <v>116</v>
      </c>
      <c r="O283">
        <v>59.6</v>
      </c>
      <c r="P283" s="12" t="s">
        <v>8266</v>
      </c>
      <c r="Q283" t="s">
        <v>8268</v>
      </c>
      <c r="R283" s="9">
        <v>42056.65143518518</v>
      </c>
      <c r="S283" s="9">
        <v>42091.609768518523</v>
      </c>
    </row>
    <row r="284" spans="1:19" ht="217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 s="11">
        <v>1431831600</v>
      </c>
      <c r="J284">
        <v>1430761243</v>
      </c>
      <c r="K284" t="b">
        <v>0</v>
      </c>
      <c r="L284">
        <v>39</v>
      </c>
      <c r="M284" t="b">
        <v>1</v>
      </c>
      <c r="N284">
        <v>115</v>
      </c>
      <c r="O284">
        <v>53.23</v>
      </c>
      <c r="P284" s="12" t="s">
        <v>8266</v>
      </c>
      <c r="Q284" t="s">
        <v>8268</v>
      </c>
      <c r="R284" s="9">
        <v>42128.736608796295</v>
      </c>
      <c r="S284" s="9">
        <v>42141.125</v>
      </c>
    </row>
    <row r="285" spans="1:19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 s="11">
        <v>1433134800</v>
      </c>
      <c r="J285">
        <v>1430158198</v>
      </c>
      <c r="K285" t="b">
        <v>0</v>
      </c>
      <c r="L285">
        <v>30</v>
      </c>
      <c r="M285" t="b">
        <v>1</v>
      </c>
      <c r="N285">
        <v>103</v>
      </c>
      <c r="O285">
        <v>68.67</v>
      </c>
      <c r="P285" s="12" t="s">
        <v>8266</v>
      </c>
      <c r="Q285" t="s">
        <v>8268</v>
      </c>
      <c r="R285" s="9">
        <v>42121.756921296299</v>
      </c>
      <c r="S285" s="9">
        <v>42156.208333333328</v>
      </c>
    </row>
    <row r="286" spans="1:19" ht="26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 s="11">
        <v>1437447600</v>
      </c>
      <c r="J286">
        <v>1436551178</v>
      </c>
      <c r="K286" t="b">
        <v>0</v>
      </c>
      <c r="L286">
        <v>29</v>
      </c>
      <c r="M286" t="b">
        <v>1</v>
      </c>
      <c r="N286">
        <v>103</v>
      </c>
      <c r="O286">
        <v>70.86</v>
      </c>
      <c r="P286" s="12" t="s">
        <v>8266</v>
      </c>
      <c r="Q286" t="s">
        <v>8268</v>
      </c>
      <c r="R286" s="9">
        <v>42195.749745370369</v>
      </c>
      <c r="S286" s="9">
        <v>42206.125</v>
      </c>
    </row>
    <row r="287" spans="1:19" ht="217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 s="11">
        <v>1469811043</v>
      </c>
      <c r="J287">
        <v>1467219043</v>
      </c>
      <c r="K287" t="b">
        <v>0</v>
      </c>
      <c r="L287">
        <v>20</v>
      </c>
      <c r="M287" t="b">
        <v>1</v>
      </c>
      <c r="N287">
        <v>103</v>
      </c>
      <c r="O287">
        <v>102.5</v>
      </c>
      <c r="P287" s="12" t="s">
        <v>8266</v>
      </c>
      <c r="Q287" t="s">
        <v>8268</v>
      </c>
      <c r="R287" s="9">
        <v>42550.701886574068</v>
      </c>
      <c r="S287" s="9">
        <v>42580.701886574068</v>
      </c>
    </row>
    <row r="288" spans="1:19" ht="26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 s="11">
        <v>1473393600</v>
      </c>
      <c r="J288">
        <v>1470778559</v>
      </c>
      <c r="K288" t="b">
        <v>0</v>
      </c>
      <c r="L288">
        <v>28</v>
      </c>
      <c r="M288" t="b">
        <v>1</v>
      </c>
      <c r="N288">
        <v>103</v>
      </c>
      <c r="O288">
        <v>73.209999999999994</v>
      </c>
      <c r="P288" s="12" t="s">
        <v>8266</v>
      </c>
      <c r="Q288" t="s">
        <v>8268</v>
      </c>
      <c r="R288" s="9">
        <v>42591.899988425925</v>
      </c>
      <c r="S288" s="9">
        <v>42622.166666666672</v>
      </c>
    </row>
    <row r="289" spans="1:19" ht="246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 s="11">
        <v>1464987600</v>
      </c>
      <c r="J289">
        <v>1463145938</v>
      </c>
      <c r="K289" t="b">
        <v>1</v>
      </c>
      <c r="L289">
        <v>39</v>
      </c>
      <c r="M289" t="b">
        <v>1</v>
      </c>
      <c r="N289">
        <v>102</v>
      </c>
      <c r="O289">
        <v>52.49</v>
      </c>
      <c r="P289" s="12" t="s">
        <v>8266</v>
      </c>
      <c r="Q289" t="s">
        <v>8268</v>
      </c>
      <c r="R289" s="9">
        <v>42503.559467592597</v>
      </c>
      <c r="S289" s="9">
        <v>42524.875</v>
      </c>
    </row>
    <row r="290" spans="1:19" ht="246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 s="11">
        <v>1415253540</v>
      </c>
      <c r="J290">
        <v>1413432331</v>
      </c>
      <c r="K290" t="b">
        <v>0</v>
      </c>
      <c r="L290">
        <v>23</v>
      </c>
      <c r="M290" t="b">
        <v>1</v>
      </c>
      <c r="N290">
        <v>102</v>
      </c>
      <c r="O290">
        <v>88.74</v>
      </c>
      <c r="P290" s="12" t="s">
        <v>8266</v>
      </c>
      <c r="Q290" t="s">
        <v>8268</v>
      </c>
      <c r="R290" s="9">
        <v>41928.170497685183</v>
      </c>
      <c r="S290" s="9">
        <v>41949.249305555553</v>
      </c>
    </row>
    <row r="291" spans="1:19" ht="26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 s="11">
        <v>1465062166</v>
      </c>
      <c r="J291">
        <v>1463334166</v>
      </c>
      <c r="K291" t="b">
        <v>0</v>
      </c>
      <c r="L291">
        <v>19</v>
      </c>
      <c r="M291" t="b">
        <v>1</v>
      </c>
      <c r="N291">
        <v>102</v>
      </c>
      <c r="O291">
        <v>106.84</v>
      </c>
      <c r="P291" s="12" t="s">
        <v>8266</v>
      </c>
      <c r="Q291" t="s">
        <v>8268</v>
      </c>
      <c r="R291" s="9">
        <v>42505.738032407404</v>
      </c>
      <c r="S291" s="9">
        <v>42525.738032407404</v>
      </c>
    </row>
    <row r="292" spans="1:19" ht="290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 s="11">
        <v>1438226724</v>
      </c>
      <c r="J292">
        <v>1433042724</v>
      </c>
      <c r="K292" t="b">
        <v>0</v>
      </c>
      <c r="L292">
        <v>32</v>
      </c>
      <c r="M292" t="b">
        <v>1</v>
      </c>
      <c r="N292">
        <v>101</v>
      </c>
      <c r="O292">
        <v>63.28</v>
      </c>
      <c r="P292" s="12" t="s">
        <v>8266</v>
      </c>
      <c r="Q292" t="s">
        <v>8268</v>
      </c>
      <c r="R292" s="9">
        <v>42155.142638888887</v>
      </c>
      <c r="S292" s="9">
        <v>42215.142638888887</v>
      </c>
    </row>
    <row r="293" spans="1:19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 s="11">
        <v>1483203540</v>
      </c>
      <c r="J293">
        <v>1481175482</v>
      </c>
      <c r="K293" t="b">
        <v>0</v>
      </c>
      <c r="L293">
        <v>31</v>
      </c>
      <c r="M293" t="b">
        <v>1</v>
      </c>
      <c r="N293">
        <v>101</v>
      </c>
      <c r="O293">
        <v>65.16</v>
      </c>
      <c r="P293" s="12" t="s">
        <v>8266</v>
      </c>
      <c r="Q293" t="s">
        <v>8268</v>
      </c>
      <c r="R293" s="9">
        <v>42712.23474537037</v>
      </c>
      <c r="S293" s="9">
        <v>42735.707638888889</v>
      </c>
    </row>
    <row r="294" spans="1:19" ht="290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 s="11">
        <v>1472952982</v>
      </c>
      <c r="J294">
        <v>1470792982</v>
      </c>
      <c r="K294" t="b">
        <v>0</v>
      </c>
      <c r="L294">
        <v>36</v>
      </c>
      <c r="M294" t="b">
        <v>1</v>
      </c>
      <c r="N294">
        <v>126</v>
      </c>
      <c r="O294">
        <v>55.97</v>
      </c>
      <c r="P294" s="12" t="s">
        <v>8266</v>
      </c>
      <c r="Q294" t="s">
        <v>8268</v>
      </c>
      <c r="R294" s="9">
        <v>42592.066921296297</v>
      </c>
      <c r="S294" s="9">
        <v>42617.066921296297</v>
      </c>
    </row>
    <row r="295" spans="1:19" ht="232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 s="11">
        <v>1476939300</v>
      </c>
      <c r="J295">
        <v>1474273294</v>
      </c>
      <c r="K295" t="b">
        <v>0</v>
      </c>
      <c r="L295">
        <v>33</v>
      </c>
      <c r="M295" t="b">
        <v>1</v>
      </c>
      <c r="N295">
        <v>101</v>
      </c>
      <c r="O295">
        <v>61.06</v>
      </c>
      <c r="P295" s="12" t="s">
        <v>8266</v>
      </c>
      <c r="Q295" t="s">
        <v>8268</v>
      </c>
      <c r="R295" s="9">
        <v>42632.348310185189</v>
      </c>
      <c r="S295" s="9">
        <v>42663.204861111109</v>
      </c>
    </row>
    <row r="296" spans="1:19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 s="11">
        <v>1326927600</v>
      </c>
      <c r="J296">
        <v>1323221761</v>
      </c>
      <c r="K296" t="b">
        <v>1</v>
      </c>
      <c r="L296">
        <v>52</v>
      </c>
      <c r="M296" t="b">
        <v>1</v>
      </c>
      <c r="N296">
        <v>133</v>
      </c>
      <c r="O296">
        <v>38.5</v>
      </c>
      <c r="P296" s="12" t="s">
        <v>8266</v>
      </c>
      <c r="Q296" t="s">
        <v>8268</v>
      </c>
      <c r="R296" s="9">
        <v>40884.066678240742</v>
      </c>
      <c r="S296" s="9">
        <v>40926.958333333336</v>
      </c>
    </row>
    <row r="297" spans="1:19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 s="11">
        <v>1418244552</v>
      </c>
      <c r="J297">
        <v>1415652552</v>
      </c>
      <c r="K297" t="b">
        <v>0</v>
      </c>
      <c r="L297">
        <v>15</v>
      </c>
      <c r="M297" t="b">
        <v>1</v>
      </c>
      <c r="N297">
        <v>100</v>
      </c>
      <c r="O297">
        <v>133.33000000000001</v>
      </c>
      <c r="P297" s="12" t="s">
        <v>8266</v>
      </c>
      <c r="Q297" t="s">
        <v>8268</v>
      </c>
      <c r="R297" s="9">
        <v>41953.8675</v>
      </c>
      <c r="S297" s="9">
        <v>41983.8675</v>
      </c>
    </row>
    <row r="298" spans="1:19" ht="232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 s="11">
        <v>1408383153</v>
      </c>
      <c r="J298">
        <v>1405791153</v>
      </c>
      <c r="K298" t="b">
        <v>0</v>
      </c>
      <c r="L298">
        <v>21</v>
      </c>
      <c r="M298" t="b">
        <v>1</v>
      </c>
      <c r="N298">
        <v>100</v>
      </c>
      <c r="O298">
        <v>95.24</v>
      </c>
      <c r="P298" s="12" t="s">
        <v>8266</v>
      </c>
      <c r="Q298" t="s">
        <v>8268</v>
      </c>
      <c r="R298" s="9">
        <v>41839.730937500004</v>
      </c>
      <c r="S298" s="9">
        <v>41869.730937500004</v>
      </c>
    </row>
    <row r="299" spans="1:19" ht="246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 s="11">
        <v>1463803140</v>
      </c>
      <c r="J299">
        <v>1459446487</v>
      </c>
      <c r="K299" t="b">
        <v>0</v>
      </c>
      <c r="L299">
        <v>29</v>
      </c>
      <c r="M299" t="b">
        <v>1</v>
      </c>
      <c r="N299">
        <v>100</v>
      </c>
      <c r="O299">
        <v>68.97</v>
      </c>
      <c r="P299" s="12" t="s">
        <v>8266</v>
      </c>
      <c r="Q299" t="s">
        <v>8268</v>
      </c>
      <c r="R299" s="9">
        <v>42460.741747685184</v>
      </c>
      <c r="S299" s="9">
        <v>42511.165972222225</v>
      </c>
    </row>
    <row r="300" spans="1:19" ht="275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 s="11">
        <v>1466707620</v>
      </c>
      <c r="J300">
        <v>1464979620</v>
      </c>
      <c r="K300" t="b">
        <v>0</v>
      </c>
      <c r="L300">
        <v>30</v>
      </c>
      <c r="M300" t="b">
        <v>1</v>
      </c>
      <c r="N300">
        <v>112</v>
      </c>
      <c r="O300">
        <v>65.17</v>
      </c>
      <c r="P300" s="12" t="s">
        <v>8266</v>
      </c>
      <c r="Q300" t="s">
        <v>8268</v>
      </c>
      <c r="R300" s="9">
        <v>42524.782638888893</v>
      </c>
      <c r="S300" s="9">
        <v>42544.782638888893</v>
      </c>
    </row>
    <row r="301" spans="1:19" ht="203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 s="11">
        <v>1483499645</v>
      </c>
      <c r="J301">
        <v>1480907645</v>
      </c>
      <c r="K301" t="b">
        <v>0</v>
      </c>
      <c r="L301">
        <v>52</v>
      </c>
      <c r="M301" t="b">
        <v>1</v>
      </c>
      <c r="N301">
        <v>125</v>
      </c>
      <c r="O301">
        <v>36.08</v>
      </c>
      <c r="P301" s="12" t="s">
        <v>8266</v>
      </c>
      <c r="Q301" t="s">
        <v>8268</v>
      </c>
      <c r="R301" s="9">
        <v>42709.134780092587</v>
      </c>
      <c r="S301" s="9">
        <v>42739.134780092587</v>
      </c>
    </row>
    <row r="302" spans="1:19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 s="11">
        <v>1469165160</v>
      </c>
      <c r="J302">
        <v>1467335378</v>
      </c>
      <c r="K302" t="b">
        <v>0</v>
      </c>
      <c r="L302">
        <v>23</v>
      </c>
      <c r="M302" t="b">
        <v>1</v>
      </c>
      <c r="N302">
        <v>186</v>
      </c>
      <c r="O302">
        <v>80.87</v>
      </c>
      <c r="P302" s="12" t="s">
        <v>8266</v>
      </c>
      <c r="Q302" t="s">
        <v>8268</v>
      </c>
      <c r="R302" s="9">
        <v>42552.048356481479</v>
      </c>
      <c r="S302" s="9">
        <v>42573.226388888885</v>
      </c>
    </row>
    <row r="303" spans="1:19" ht="275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 s="11">
        <v>1410266146</v>
      </c>
      <c r="J303">
        <v>1407674146</v>
      </c>
      <c r="K303" t="b">
        <v>0</v>
      </c>
      <c r="L303">
        <v>45</v>
      </c>
      <c r="M303" t="b">
        <v>1</v>
      </c>
      <c r="N303">
        <v>186</v>
      </c>
      <c r="O303">
        <v>41.22</v>
      </c>
      <c r="P303" s="12" t="s">
        <v>8266</v>
      </c>
      <c r="Q303" t="s">
        <v>8268</v>
      </c>
      <c r="R303" s="9">
        <v>41861.524837962963</v>
      </c>
      <c r="S303" s="9">
        <v>41891.524837962963</v>
      </c>
    </row>
    <row r="304" spans="1:19" ht="159.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 s="11">
        <v>1428068988</v>
      </c>
      <c r="J304">
        <v>1425908988</v>
      </c>
      <c r="K304" t="b">
        <v>0</v>
      </c>
      <c r="L304">
        <v>27</v>
      </c>
      <c r="M304" t="b">
        <v>1</v>
      </c>
      <c r="N304">
        <v>141</v>
      </c>
      <c r="O304">
        <v>67.959999999999994</v>
      </c>
      <c r="P304" s="12" t="s">
        <v>8266</v>
      </c>
      <c r="Q304" t="s">
        <v>8268</v>
      </c>
      <c r="R304" s="9">
        <v>42072.576249999998</v>
      </c>
      <c r="S304" s="9">
        <v>42097.576249999998</v>
      </c>
    </row>
    <row r="305" spans="1:19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 s="11">
        <v>1426965758</v>
      </c>
      <c r="J305">
        <v>1424377358</v>
      </c>
      <c r="K305" t="b">
        <v>0</v>
      </c>
      <c r="L305">
        <v>26</v>
      </c>
      <c r="M305" t="b">
        <v>1</v>
      </c>
      <c r="N305">
        <v>122</v>
      </c>
      <c r="O305">
        <v>70.23</v>
      </c>
      <c r="P305" s="12" t="s">
        <v>8266</v>
      </c>
      <c r="Q305" t="s">
        <v>8268</v>
      </c>
      <c r="R305" s="9">
        <v>42054.849050925928</v>
      </c>
      <c r="S305" s="9">
        <v>42084.807384259257</v>
      </c>
    </row>
    <row r="306" spans="1:19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 s="11">
        <v>1410558949</v>
      </c>
      <c r="J306">
        <v>1409262949</v>
      </c>
      <c r="K306" t="b">
        <v>0</v>
      </c>
      <c r="L306">
        <v>13</v>
      </c>
      <c r="M306" t="b">
        <v>1</v>
      </c>
      <c r="N306">
        <v>121</v>
      </c>
      <c r="O306">
        <v>140</v>
      </c>
      <c r="P306" s="12" t="s">
        <v>8266</v>
      </c>
      <c r="Q306" t="s">
        <v>8268</v>
      </c>
      <c r="R306" s="9">
        <v>41879.913761574076</v>
      </c>
      <c r="S306" s="9">
        <v>41894.913761574076</v>
      </c>
    </row>
    <row r="307" spans="1:19" ht="275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 s="11">
        <v>1423456200</v>
      </c>
      <c r="J307">
        <v>1421183271</v>
      </c>
      <c r="K307" t="b">
        <v>1</v>
      </c>
      <c r="L307">
        <v>12</v>
      </c>
      <c r="M307" t="b">
        <v>1</v>
      </c>
      <c r="N307">
        <v>100</v>
      </c>
      <c r="O307">
        <v>150.41999999999999</v>
      </c>
      <c r="P307" s="12" t="s">
        <v>8266</v>
      </c>
      <c r="Q307" t="s">
        <v>8268</v>
      </c>
      <c r="R307" s="9">
        <v>42017.88045138889</v>
      </c>
      <c r="S307" s="9">
        <v>42044.1875</v>
      </c>
    </row>
    <row r="308" spans="1:19" ht="26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 s="11">
        <v>1417101683</v>
      </c>
      <c r="J308">
        <v>1414506083</v>
      </c>
      <c r="K308" t="b">
        <v>0</v>
      </c>
      <c r="L308">
        <v>31</v>
      </c>
      <c r="M308" t="b">
        <v>1</v>
      </c>
      <c r="N308">
        <v>120</v>
      </c>
      <c r="O308">
        <v>58.06</v>
      </c>
      <c r="P308" s="12" t="s">
        <v>8266</v>
      </c>
      <c r="Q308" t="s">
        <v>8268</v>
      </c>
      <c r="R308" s="9">
        <v>41940.598182870373</v>
      </c>
      <c r="S308" s="9">
        <v>41970.639849537038</v>
      </c>
    </row>
    <row r="309" spans="1:19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 s="11">
        <v>1405614823</v>
      </c>
      <c r="J309">
        <v>1403022823</v>
      </c>
      <c r="K309" t="b">
        <v>0</v>
      </c>
      <c r="L309">
        <v>37</v>
      </c>
      <c r="M309" t="b">
        <v>1</v>
      </c>
      <c r="N309">
        <v>119</v>
      </c>
      <c r="O309">
        <v>48.34</v>
      </c>
      <c r="P309" s="12" t="s">
        <v>8266</v>
      </c>
      <c r="Q309" t="s">
        <v>8268</v>
      </c>
      <c r="R309" s="9">
        <v>41807.690081018518</v>
      </c>
      <c r="S309" s="9">
        <v>41837.690081018518</v>
      </c>
    </row>
    <row r="310" spans="1:19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 s="11">
        <v>1481961600</v>
      </c>
      <c r="J310">
        <v>1479283285</v>
      </c>
      <c r="K310" t="b">
        <v>0</v>
      </c>
      <c r="L310">
        <v>26</v>
      </c>
      <c r="M310" t="b">
        <v>1</v>
      </c>
      <c r="N310">
        <v>118</v>
      </c>
      <c r="O310">
        <v>67.92</v>
      </c>
      <c r="P310" s="12" t="s">
        <v>8266</v>
      </c>
      <c r="Q310" t="s">
        <v>8268</v>
      </c>
      <c r="R310" s="9">
        <v>42690.334317129629</v>
      </c>
      <c r="S310" s="9">
        <v>42721.333333333328</v>
      </c>
    </row>
    <row r="311" spans="1:19" ht="26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 s="11">
        <v>1414284180</v>
      </c>
      <c r="J311">
        <v>1410558948</v>
      </c>
      <c r="K311" t="b">
        <v>0</v>
      </c>
      <c r="L311">
        <v>45</v>
      </c>
      <c r="M311" t="b">
        <v>1</v>
      </c>
      <c r="N311">
        <v>100</v>
      </c>
      <c r="O311">
        <v>37.78</v>
      </c>
      <c r="P311" s="12" t="s">
        <v>8266</v>
      </c>
      <c r="Q311" t="s">
        <v>8268</v>
      </c>
      <c r="R311" s="9">
        <v>41894.91375</v>
      </c>
      <c r="S311" s="9">
        <v>41938.029861111114</v>
      </c>
    </row>
    <row r="312" spans="1:19" ht="26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 s="11">
        <v>1464904800</v>
      </c>
      <c r="J312">
        <v>1463852904</v>
      </c>
      <c r="K312" t="b">
        <v>0</v>
      </c>
      <c r="L312">
        <v>49</v>
      </c>
      <c r="M312" t="b">
        <v>1</v>
      </c>
      <c r="N312">
        <v>109</v>
      </c>
      <c r="O312">
        <v>34.409999999999997</v>
      </c>
      <c r="P312" s="12" t="s">
        <v>8266</v>
      </c>
      <c r="Q312" t="s">
        <v>8268</v>
      </c>
      <c r="R312" s="9">
        <v>42511.741944444439</v>
      </c>
      <c r="S312" s="9">
        <v>42523.916666666672</v>
      </c>
    </row>
    <row r="313" spans="1:19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 s="11">
        <v>1434907966</v>
      </c>
      <c r="J313">
        <v>1432315966</v>
      </c>
      <c r="K313" t="b">
        <v>1</v>
      </c>
      <c r="L313">
        <v>20</v>
      </c>
      <c r="M313" t="b">
        <v>1</v>
      </c>
      <c r="N313">
        <v>111</v>
      </c>
      <c r="O313">
        <v>83.05</v>
      </c>
      <c r="P313" s="12" t="s">
        <v>8266</v>
      </c>
      <c r="Q313" t="s">
        <v>8268</v>
      </c>
      <c r="R313" s="9">
        <v>42146.731087962966</v>
      </c>
      <c r="S313" s="9">
        <v>42176.731087962966</v>
      </c>
    </row>
    <row r="314" spans="1:19" ht="26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 s="11">
        <v>1454431080</v>
      </c>
      <c r="J314">
        <v>1451839080</v>
      </c>
      <c r="K314" t="b">
        <v>0</v>
      </c>
      <c r="L314">
        <v>30</v>
      </c>
      <c r="M314" t="b">
        <v>1</v>
      </c>
      <c r="N314">
        <v>101</v>
      </c>
      <c r="O314">
        <v>55.33</v>
      </c>
      <c r="P314" s="12" t="s">
        <v>8266</v>
      </c>
      <c r="Q314" t="s">
        <v>8268</v>
      </c>
      <c r="R314" s="9">
        <v>42372.693055555559</v>
      </c>
      <c r="S314" s="9">
        <v>42402.693055555559</v>
      </c>
    </row>
    <row r="315" spans="1:19" ht="26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 s="11">
        <v>1412259660</v>
      </c>
      <c r="J315">
        <v>1410461299</v>
      </c>
      <c r="K315" t="b">
        <v>0</v>
      </c>
      <c r="L315">
        <v>33</v>
      </c>
      <c r="M315" t="b">
        <v>1</v>
      </c>
      <c r="N315">
        <v>110</v>
      </c>
      <c r="O315">
        <v>50.02</v>
      </c>
      <c r="P315" s="12" t="s">
        <v>8266</v>
      </c>
      <c r="Q315" t="s">
        <v>8268</v>
      </c>
      <c r="R315" s="9">
        <v>41893.783553240741</v>
      </c>
      <c r="S315" s="9">
        <v>41914.597916666666</v>
      </c>
    </row>
    <row r="316" spans="1:19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 s="11">
        <v>1424910910</v>
      </c>
      <c r="J316">
        <v>1424306110</v>
      </c>
      <c r="K316" t="b">
        <v>0</v>
      </c>
      <c r="L316">
        <v>18</v>
      </c>
      <c r="M316" t="b">
        <v>1</v>
      </c>
      <c r="N316">
        <v>110</v>
      </c>
      <c r="O316">
        <v>91.67</v>
      </c>
      <c r="P316" s="12" t="s">
        <v>8266</v>
      </c>
      <c r="Q316" t="s">
        <v>8268</v>
      </c>
      <c r="R316" s="9">
        <v>42054.024421296301</v>
      </c>
      <c r="S316" s="9">
        <v>42061.024421296301</v>
      </c>
    </row>
    <row r="317" spans="1:19" ht="290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 s="11">
        <v>1436290233</v>
      </c>
      <c r="J317">
        <v>1433698233</v>
      </c>
      <c r="K317" t="b">
        <v>0</v>
      </c>
      <c r="L317">
        <v>39</v>
      </c>
      <c r="M317" t="b">
        <v>1</v>
      </c>
      <c r="N317">
        <v>109</v>
      </c>
      <c r="O317">
        <v>41.92</v>
      </c>
      <c r="P317" s="12" t="s">
        <v>8266</v>
      </c>
      <c r="Q317" t="s">
        <v>8268</v>
      </c>
      <c r="R317" s="9">
        <v>42162.729548611111</v>
      </c>
      <c r="S317" s="9">
        <v>42192.729548611111</v>
      </c>
    </row>
    <row r="318" spans="1:19" ht="174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 s="11">
        <v>1453179540</v>
      </c>
      <c r="J318">
        <v>1452030730</v>
      </c>
      <c r="K318" t="b">
        <v>0</v>
      </c>
      <c r="L318">
        <v>18</v>
      </c>
      <c r="M318" t="b">
        <v>1</v>
      </c>
      <c r="N318">
        <v>135</v>
      </c>
      <c r="O318">
        <v>89.79</v>
      </c>
      <c r="P318" s="12" t="s">
        <v>8266</v>
      </c>
      <c r="Q318" t="s">
        <v>8268</v>
      </c>
      <c r="R318" s="9">
        <v>42374.911226851851</v>
      </c>
      <c r="S318" s="9">
        <v>42388.207638888889</v>
      </c>
    </row>
    <row r="319" spans="1:19" ht="232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 s="11">
        <v>1460846347</v>
      </c>
      <c r="J319">
        <v>1458254347</v>
      </c>
      <c r="K319" t="b">
        <v>0</v>
      </c>
      <c r="L319">
        <v>28</v>
      </c>
      <c r="M319" t="b">
        <v>1</v>
      </c>
      <c r="N319">
        <v>161</v>
      </c>
      <c r="O319">
        <v>57.5</v>
      </c>
      <c r="P319" s="12" t="s">
        <v>8266</v>
      </c>
      <c r="Q319" t="s">
        <v>8268</v>
      </c>
      <c r="R319" s="9">
        <v>42446.943831018521</v>
      </c>
      <c r="S319" s="9">
        <v>42476.943831018521</v>
      </c>
    </row>
    <row r="320" spans="1:19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 s="11">
        <v>1415234760</v>
      </c>
      <c r="J320">
        <v>1413065230</v>
      </c>
      <c r="K320" t="b">
        <v>0</v>
      </c>
      <c r="L320">
        <v>44</v>
      </c>
      <c r="M320" t="b">
        <v>1</v>
      </c>
      <c r="N320">
        <v>106</v>
      </c>
      <c r="O320">
        <v>36.07</v>
      </c>
      <c r="P320" s="12" t="s">
        <v>8266</v>
      </c>
      <c r="Q320" t="s">
        <v>8268</v>
      </c>
      <c r="R320" s="9">
        <v>41923.921643518523</v>
      </c>
      <c r="S320" s="9">
        <v>41949.031944444447</v>
      </c>
    </row>
    <row r="321" spans="1:19" ht="232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 s="11">
        <v>1401595140</v>
      </c>
      <c r="J321">
        <v>1399286589</v>
      </c>
      <c r="K321" t="b">
        <v>0</v>
      </c>
      <c r="L321">
        <v>28</v>
      </c>
      <c r="M321" t="b">
        <v>1</v>
      </c>
      <c r="N321">
        <v>104</v>
      </c>
      <c r="O321">
        <v>55.89</v>
      </c>
      <c r="P321" s="12" t="s">
        <v>8266</v>
      </c>
      <c r="Q321" t="s">
        <v>8268</v>
      </c>
      <c r="R321" s="9">
        <v>41764.44663194444</v>
      </c>
      <c r="S321" s="9">
        <v>41791.165972222225</v>
      </c>
    </row>
    <row r="322" spans="1:19" ht="290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 s="11">
        <v>1405017345</v>
      </c>
      <c r="J322">
        <v>1403721345</v>
      </c>
      <c r="K322" t="b">
        <v>0</v>
      </c>
      <c r="L322">
        <v>22</v>
      </c>
      <c r="M322" t="b">
        <v>1</v>
      </c>
      <c r="N322">
        <v>102</v>
      </c>
      <c r="O322">
        <v>69.819999999999993</v>
      </c>
      <c r="P322" s="12" t="s">
        <v>8266</v>
      </c>
      <c r="Q322" t="s">
        <v>8268</v>
      </c>
      <c r="R322" s="9">
        <v>41815.774826388886</v>
      </c>
      <c r="S322" s="9">
        <v>41830.774826388886</v>
      </c>
    </row>
    <row r="323" spans="1:19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 s="11">
        <v>1465837200</v>
      </c>
      <c r="J323">
        <v>1463971172</v>
      </c>
      <c r="K323" t="b">
        <v>0</v>
      </c>
      <c r="L323">
        <v>14</v>
      </c>
      <c r="M323" t="b">
        <v>1</v>
      </c>
      <c r="N323">
        <v>153</v>
      </c>
      <c r="O323">
        <v>109.57</v>
      </c>
      <c r="P323" s="12" t="s">
        <v>8266</v>
      </c>
      <c r="Q323" t="s">
        <v>8268</v>
      </c>
      <c r="R323" s="9">
        <v>42513.110787037032</v>
      </c>
      <c r="S323" s="9">
        <v>42534.708333333328</v>
      </c>
    </row>
    <row r="324" spans="1:19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 s="11">
        <v>1406087940</v>
      </c>
      <c r="J324">
        <v>1404141626</v>
      </c>
      <c r="K324" t="b">
        <v>0</v>
      </c>
      <c r="L324">
        <v>37</v>
      </c>
      <c r="M324" t="b">
        <v>1</v>
      </c>
      <c r="N324">
        <v>153</v>
      </c>
      <c r="O324">
        <v>41.41</v>
      </c>
      <c r="P324" s="12" t="s">
        <v>8266</v>
      </c>
      <c r="Q324" t="s">
        <v>8268</v>
      </c>
      <c r="R324" s="9">
        <v>41820.639189814814</v>
      </c>
      <c r="S324" s="9">
        <v>41843.165972222225</v>
      </c>
    </row>
    <row r="325" spans="1:19" ht="26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 s="11">
        <v>1400796420</v>
      </c>
      <c r="J325">
        <v>1398342170</v>
      </c>
      <c r="K325" t="b">
        <v>0</v>
      </c>
      <c r="L325">
        <v>25</v>
      </c>
      <c r="M325" t="b">
        <v>1</v>
      </c>
      <c r="N325">
        <v>102</v>
      </c>
      <c r="O325">
        <v>61.1</v>
      </c>
      <c r="P325" s="12" t="s">
        <v>8266</v>
      </c>
      <c r="Q325" t="s">
        <v>8268</v>
      </c>
      <c r="R325" s="9">
        <v>41753.515856481477</v>
      </c>
      <c r="S325" s="9">
        <v>41781.921527777777</v>
      </c>
    </row>
    <row r="326" spans="1:19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 s="11">
        <v>1404273540</v>
      </c>
      <c r="J326">
        <v>1400272580</v>
      </c>
      <c r="K326" t="b">
        <v>0</v>
      </c>
      <c r="L326">
        <v>20</v>
      </c>
      <c r="M326" t="b">
        <v>1</v>
      </c>
      <c r="N326">
        <v>101</v>
      </c>
      <c r="O326">
        <v>75.5</v>
      </c>
      <c r="P326" s="12" t="s">
        <v>8266</v>
      </c>
      <c r="Q326" t="s">
        <v>8268</v>
      </c>
      <c r="R326" s="9">
        <v>41775.858564814815</v>
      </c>
      <c r="S326" s="9">
        <v>41822.165972222225</v>
      </c>
    </row>
    <row r="327" spans="1:19" ht="26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 s="11">
        <v>1408252260</v>
      </c>
      <c r="J327">
        <v>1406580436</v>
      </c>
      <c r="K327" t="b">
        <v>0</v>
      </c>
      <c r="L327">
        <v>29</v>
      </c>
      <c r="M327" t="b">
        <v>1</v>
      </c>
      <c r="N327">
        <v>100</v>
      </c>
      <c r="O327">
        <v>51.72</v>
      </c>
      <c r="P327" s="12" t="s">
        <v>8266</v>
      </c>
      <c r="Q327" t="s">
        <v>8268</v>
      </c>
      <c r="R327" s="9">
        <v>41848.866157407407</v>
      </c>
      <c r="S327" s="9">
        <v>41868.21597222222</v>
      </c>
    </row>
    <row r="328" spans="1:19" ht="217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 s="11">
        <v>1468036800</v>
      </c>
      <c r="J328">
        <v>1465607738</v>
      </c>
      <c r="K328" t="b">
        <v>0</v>
      </c>
      <c r="L328">
        <v>20</v>
      </c>
      <c r="M328" t="b">
        <v>1</v>
      </c>
      <c r="N328">
        <v>171</v>
      </c>
      <c r="O328">
        <v>68.25</v>
      </c>
      <c r="P328" s="12" t="s">
        <v>8266</v>
      </c>
      <c r="Q328" t="s">
        <v>8268</v>
      </c>
      <c r="R328" s="9">
        <v>42532.052523148144</v>
      </c>
      <c r="S328" s="9">
        <v>42560.166666666672</v>
      </c>
    </row>
    <row r="329" spans="1:19" ht="101.5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 s="11">
        <v>1434921600</v>
      </c>
      <c r="J329">
        <v>1433109907</v>
      </c>
      <c r="K329" t="b">
        <v>0</v>
      </c>
      <c r="L329">
        <v>30</v>
      </c>
      <c r="M329" t="b">
        <v>1</v>
      </c>
      <c r="N329">
        <v>116</v>
      </c>
      <c r="O329">
        <v>44.33</v>
      </c>
      <c r="P329" s="12" t="s">
        <v>8266</v>
      </c>
      <c r="Q329" t="s">
        <v>8268</v>
      </c>
      <c r="R329" s="9">
        <v>42155.920219907406</v>
      </c>
      <c r="S329" s="9">
        <v>42176.888888888891</v>
      </c>
    </row>
    <row r="330" spans="1:19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 s="11">
        <v>1423724400</v>
      </c>
      <c r="J330">
        <v>1421274954</v>
      </c>
      <c r="K330" t="b">
        <v>0</v>
      </c>
      <c r="L330">
        <v>28</v>
      </c>
      <c r="M330" t="b">
        <v>1</v>
      </c>
      <c r="N330">
        <v>105</v>
      </c>
      <c r="O330">
        <v>47</v>
      </c>
      <c r="P330" s="12" t="s">
        <v>8266</v>
      </c>
      <c r="Q330" t="s">
        <v>8268</v>
      </c>
      <c r="R330" s="9">
        <v>42018.94159722222</v>
      </c>
      <c r="S330" s="9">
        <v>42047.291666666672</v>
      </c>
    </row>
    <row r="331" spans="1:19" ht="217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 s="11">
        <v>1462334340</v>
      </c>
      <c r="J331">
        <v>1459711917</v>
      </c>
      <c r="K331" t="b">
        <v>1</v>
      </c>
      <c r="L331">
        <v>26</v>
      </c>
      <c r="M331" t="b">
        <v>1</v>
      </c>
      <c r="N331">
        <v>131</v>
      </c>
      <c r="O331">
        <v>50.46</v>
      </c>
      <c r="P331" s="12" t="s">
        <v>8266</v>
      </c>
      <c r="Q331" t="s">
        <v>8268</v>
      </c>
      <c r="R331" s="9">
        <v>42463.81385416667</v>
      </c>
      <c r="S331" s="9">
        <v>42494.165972222225</v>
      </c>
    </row>
    <row r="332" spans="1:19" ht="304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 s="11">
        <v>1354845600</v>
      </c>
      <c r="J332">
        <v>1352766300</v>
      </c>
      <c r="K332" t="b">
        <v>1</v>
      </c>
      <c r="L332">
        <v>25</v>
      </c>
      <c r="M332" t="b">
        <v>1</v>
      </c>
      <c r="N332">
        <v>104</v>
      </c>
      <c r="O332">
        <v>52</v>
      </c>
      <c r="P332" s="12" t="s">
        <v>8266</v>
      </c>
      <c r="Q332" t="s">
        <v>8268</v>
      </c>
      <c r="R332" s="9">
        <v>41226.017361111109</v>
      </c>
      <c r="S332" s="9">
        <v>41250.083333333336</v>
      </c>
    </row>
    <row r="333" spans="1:19" ht="26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 s="11">
        <v>1471071540</v>
      </c>
      <c r="J333">
        <v>1467720388</v>
      </c>
      <c r="K333" t="b">
        <v>0</v>
      </c>
      <c r="L333">
        <v>30</v>
      </c>
      <c r="M333" t="b">
        <v>1</v>
      </c>
      <c r="N333">
        <v>123</v>
      </c>
      <c r="O333">
        <v>43.2</v>
      </c>
      <c r="P333" s="12" t="s">
        <v>8266</v>
      </c>
      <c r="Q333" t="s">
        <v>8268</v>
      </c>
      <c r="R333" s="9">
        <v>42556.504490740743</v>
      </c>
      <c r="S333" s="9">
        <v>42595.290972222225</v>
      </c>
    </row>
    <row r="334" spans="1:19" ht="101.5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 s="11">
        <v>1467301334</v>
      </c>
      <c r="J334">
        <v>1464709334</v>
      </c>
      <c r="K334" t="b">
        <v>0</v>
      </c>
      <c r="L334">
        <v>26</v>
      </c>
      <c r="M334" t="b">
        <v>1</v>
      </c>
      <c r="N334">
        <v>128</v>
      </c>
      <c r="O334">
        <v>49.23</v>
      </c>
      <c r="P334" s="12" t="s">
        <v>8266</v>
      </c>
      <c r="Q334" t="s">
        <v>8268</v>
      </c>
      <c r="R334" s="9">
        <v>42521.654328703706</v>
      </c>
      <c r="S334" s="9">
        <v>42551.654328703706</v>
      </c>
    </row>
    <row r="335" spans="1:19" ht="246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 s="11">
        <v>1460574924</v>
      </c>
      <c r="J335">
        <v>1457982924</v>
      </c>
      <c r="K335" t="b">
        <v>0</v>
      </c>
      <c r="L335">
        <v>27</v>
      </c>
      <c r="M335" t="b">
        <v>1</v>
      </c>
      <c r="N335">
        <v>128</v>
      </c>
      <c r="O335">
        <v>47.22</v>
      </c>
      <c r="P335" s="12" t="s">
        <v>8266</v>
      </c>
      <c r="Q335" t="s">
        <v>8268</v>
      </c>
      <c r="R335" s="9">
        <v>42443.802361111113</v>
      </c>
      <c r="S335" s="9">
        <v>42473.802361111113</v>
      </c>
    </row>
    <row r="336" spans="1:19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 s="11">
        <v>1411084800</v>
      </c>
      <c r="J336">
        <v>1410304179</v>
      </c>
      <c r="K336" t="b">
        <v>0</v>
      </c>
      <c r="L336">
        <v>17</v>
      </c>
      <c r="M336" t="b">
        <v>1</v>
      </c>
      <c r="N336">
        <v>126</v>
      </c>
      <c r="O336">
        <v>74.12</v>
      </c>
      <c r="P336" s="12" t="s">
        <v>8266</v>
      </c>
      <c r="Q336" t="s">
        <v>8268</v>
      </c>
      <c r="R336" s="9">
        <v>41891.96503472222</v>
      </c>
      <c r="S336" s="9">
        <v>41901</v>
      </c>
    </row>
    <row r="337" spans="1:19" ht="275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 s="11">
        <v>1455936335</v>
      </c>
      <c r="J337">
        <v>1452048335</v>
      </c>
      <c r="K337" t="b">
        <v>0</v>
      </c>
      <c r="L337">
        <v>9</v>
      </c>
      <c r="M337" t="b">
        <v>1</v>
      </c>
      <c r="N337">
        <v>105</v>
      </c>
      <c r="O337">
        <v>139.56</v>
      </c>
      <c r="P337" s="12" t="s">
        <v>8266</v>
      </c>
      <c r="Q337" t="s">
        <v>8268</v>
      </c>
      <c r="R337" s="9">
        <v>42375.114988425921</v>
      </c>
      <c r="S337" s="9">
        <v>42420.114988425921</v>
      </c>
    </row>
    <row r="338" spans="1:19" ht="188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 s="11">
        <v>1403964574</v>
      </c>
      <c r="J338">
        <v>1401372574</v>
      </c>
      <c r="K338" t="b">
        <v>0</v>
      </c>
      <c r="L338">
        <v>20</v>
      </c>
      <c r="M338" t="b">
        <v>1</v>
      </c>
      <c r="N338">
        <v>100</v>
      </c>
      <c r="O338">
        <v>62.5</v>
      </c>
      <c r="P338" s="12" t="s">
        <v>8266</v>
      </c>
      <c r="Q338" t="s">
        <v>8268</v>
      </c>
      <c r="R338" s="9">
        <v>41788.58997685185</v>
      </c>
      <c r="S338" s="9">
        <v>41818.58997685185</v>
      </c>
    </row>
    <row r="339" spans="1:19" ht="246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 s="11">
        <v>1453411109</v>
      </c>
      <c r="J339">
        <v>1450819109</v>
      </c>
      <c r="K339" t="b">
        <v>0</v>
      </c>
      <c r="L339">
        <v>24</v>
      </c>
      <c r="M339" t="b">
        <v>1</v>
      </c>
      <c r="N339">
        <v>156</v>
      </c>
      <c r="O339">
        <v>51.92</v>
      </c>
      <c r="P339" s="12" t="s">
        <v>8266</v>
      </c>
      <c r="Q339" t="s">
        <v>8268</v>
      </c>
      <c r="R339" s="9">
        <v>42360.887835648144</v>
      </c>
      <c r="S339" s="9">
        <v>42390.887835648144</v>
      </c>
    </row>
    <row r="340" spans="1:19" ht="26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 s="11">
        <v>1422075540</v>
      </c>
      <c r="J340">
        <v>1419979544</v>
      </c>
      <c r="K340" t="b">
        <v>0</v>
      </c>
      <c r="L340">
        <v>18</v>
      </c>
      <c r="M340" t="b">
        <v>1</v>
      </c>
      <c r="N340">
        <v>175</v>
      </c>
      <c r="O340">
        <v>68.06</v>
      </c>
      <c r="P340" s="12" t="s">
        <v>8266</v>
      </c>
      <c r="Q340" t="s">
        <v>8268</v>
      </c>
      <c r="R340" s="9">
        <v>42003.948425925926</v>
      </c>
      <c r="S340" s="9">
        <v>42028.207638888889</v>
      </c>
    </row>
    <row r="341" spans="1:19" ht="26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 s="11">
        <v>1304395140</v>
      </c>
      <c r="J341">
        <v>1302493760</v>
      </c>
      <c r="K341" t="b">
        <v>1</v>
      </c>
      <c r="L341">
        <v>21</v>
      </c>
      <c r="M341" t="b">
        <v>1</v>
      </c>
      <c r="N341">
        <v>163</v>
      </c>
      <c r="O341">
        <v>58.1</v>
      </c>
      <c r="P341" s="12" t="s">
        <v>8266</v>
      </c>
      <c r="Q341" t="s">
        <v>8268</v>
      </c>
      <c r="R341" s="9">
        <v>40644.159259259257</v>
      </c>
      <c r="S341" s="9">
        <v>40666.165972222225</v>
      </c>
    </row>
    <row r="342" spans="1:19" ht="246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 s="11">
        <v>1425193140</v>
      </c>
      <c r="J342">
        <v>1422769906</v>
      </c>
      <c r="K342" t="b">
        <v>0</v>
      </c>
      <c r="L342">
        <v>20</v>
      </c>
      <c r="M342" t="b">
        <v>1</v>
      </c>
      <c r="N342">
        <v>122</v>
      </c>
      <c r="O342">
        <v>60.9</v>
      </c>
      <c r="P342" s="12" t="s">
        <v>8266</v>
      </c>
      <c r="Q342" t="s">
        <v>8268</v>
      </c>
      <c r="R342" s="9">
        <v>42036.24428240741</v>
      </c>
      <c r="S342" s="9">
        <v>42064.290972222225</v>
      </c>
    </row>
    <row r="343" spans="1:19" ht="246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 s="11">
        <v>1422937620</v>
      </c>
      <c r="J343">
        <v>1420606303</v>
      </c>
      <c r="K343" t="b">
        <v>0</v>
      </c>
      <c r="L343">
        <v>27</v>
      </c>
      <c r="M343" t="b">
        <v>1</v>
      </c>
      <c r="N343">
        <v>124</v>
      </c>
      <c r="O343">
        <v>45.04</v>
      </c>
      <c r="P343" s="12" t="s">
        <v>8266</v>
      </c>
      <c r="Q343" t="s">
        <v>8268</v>
      </c>
      <c r="R343" s="9">
        <v>42011.202581018515</v>
      </c>
      <c r="S343" s="9">
        <v>42038.185416666667</v>
      </c>
    </row>
    <row r="344" spans="1:19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 s="11">
        <v>1424149140</v>
      </c>
      <c r="J344">
        <v>1421964718</v>
      </c>
      <c r="K344" t="b">
        <v>0</v>
      </c>
      <c r="L344">
        <v>18</v>
      </c>
      <c r="M344" t="b">
        <v>1</v>
      </c>
      <c r="N344">
        <v>120</v>
      </c>
      <c r="O344">
        <v>66.67</v>
      </c>
      <c r="P344" s="12" t="s">
        <v>8266</v>
      </c>
      <c r="Q344" t="s">
        <v>8268</v>
      </c>
      <c r="R344" s="9">
        <v>42026.924976851849</v>
      </c>
      <c r="S344" s="9">
        <v>42052.207638888889</v>
      </c>
    </row>
    <row r="345" spans="1:19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 s="11">
        <v>1406185200</v>
      </c>
      <c r="J345">
        <v>1404337382</v>
      </c>
      <c r="K345" t="b">
        <v>0</v>
      </c>
      <c r="L345">
        <v>38</v>
      </c>
      <c r="M345" t="b">
        <v>1</v>
      </c>
      <c r="N345">
        <v>100</v>
      </c>
      <c r="O345">
        <v>31.58</v>
      </c>
      <c r="P345" s="12" t="s">
        <v>8266</v>
      </c>
      <c r="Q345" t="s">
        <v>8268</v>
      </c>
      <c r="R345" s="9">
        <v>41822.90488425926</v>
      </c>
      <c r="S345" s="9">
        <v>41844.291666666664</v>
      </c>
    </row>
    <row r="346" spans="1:19" ht="275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 s="11">
        <v>1405658752</v>
      </c>
      <c r="J346">
        <v>1403066752</v>
      </c>
      <c r="K346" t="b">
        <v>0</v>
      </c>
      <c r="L346">
        <v>38</v>
      </c>
      <c r="M346" t="b">
        <v>1</v>
      </c>
      <c r="N346">
        <v>120</v>
      </c>
      <c r="O346">
        <v>31.5</v>
      </c>
      <c r="P346" s="12" t="s">
        <v>8266</v>
      </c>
      <c r="Q346" t="s">
        <v>8268</v>
      </c>
      <c r="R346" s="9">
        <v>41808.198518518519</v>
      </c>
      <c r="S346" s="9">
        <v>41838.198518518519</v>
      </c>
    </row>
    <row r="347" spans="1:19" ht="26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 s="11">
        <v>1420048208</v>
      </c>
      <c r="J347">
        <v>1417456208</v>
      </c>
      <c r="K347" t="b">
        <v>0</v>
      </c>
      <c r="L347">
        <v>12</v>
      </c>
      <c r="M347" t="b">
        <v>1</v>
      </c>
      <c r="N347">
        <v>131</v>
      </c>
      <c r="O347">
        <v>97.92</v>
      </c>
      <c r="P347" s="12" t="s">
        <v>8266</v>
      </c>
      <c r="Q347" t="s">
        <v>8268</v>
      </c>
      <c r="R347" s="9">
        <v>41974.743148148147</v>
      </c>
      <c r="S347" s="9">
        <v>42004.743148148147</v>
      </c>
    </row>
    <row r="348" spans="1:19" ht="275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 s="11">
        <v>1411012740</v>
      </c>
      <c r="J348">
        <v>1409667827</v>
      </c>
      <c r="K348" t="b">
        <v>0</v>
      </c>
      <c r="L348">
        <v>27</v>
      </c>
      <c r="M348" t="b">
        <v>1</v>
      </c>
      <c r="N348">
        <v>119</v>
      </c>
      <c r="O348">
        <v>42.3</v>
      </c>
      <c r="P348" s="12" t="s">
        <v>8266</v>
      </c>
      <c r="Q348" t="s">
        <v>8268</v>
      </c>
      <c r="R348" s="9">
        <v>41884.599849537037</v>
      </c>
      <c r="S348" s="9">
        <v>41900.165972222225</v>
      </c>
    </row>
    <row r="349" spans="1:19" ht="246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 s="11">
        <v>1479592800</v>
      </c>
      <c r="J349">
        <v>1476760226</v>
      </c>
      <c r="K349" t="b">
        <v>0</v>
      </c>
      <c r="L349">
        <v>17</v>
      </c>
      <c r="M349" t="b">
        <v>1</v>
      </c>
      <c r="N349">
        <v>113</v>
      </c>
      <c r="O349">
        <v>66.47</v>
      </c>
      <c r="P349" s="12" t="s">
        <v>8266</v>
      </c>
      <c r="Q349" t="s">
        <v>8268</v>
      </c>
      <c r="R349" s="9">
        <v>42661.132245370376</v>
      </c>
      <c r="S349" s="9">
        <v>42693.916666666672</v>
      </c>
    </row>
    <row r="350" spans="1:19" ht="275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 s="11">
        <v>1427860740</v>
      </c>
      <c r="J350">
        <v>1426002684</v>
      </c>
      <c r="K350" t="b">
        <v>0</v>
      </c>
      <c r="L350">
        <v>19</v>
      </c>
      <c r="M350" t="b">
        <v>1</v>
      </c>
      <c r="N350">
        <v>102</v>
      </c>
      <c r="O350">
        <v>59.21</v>
      </c>
      <c r="P350" s="12" t="s">
        <v>8266</v>
      </c>
      <c r="Q350" t="s">
        <v>8268</v>
      </c>
      <c r="R350" s="9">
        <v>42073.660694444443</v>
      </c>
      <c r="S350" s="9">
        <v>42095.165972222225</v>
      </c>
    </row>
    <row r="351" spans="1:19" ht="26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 s="11">
        <v>1470538800</v>
      </c>
      <c r="J351">
        <v>1469112493</v>
      </c>
      <c r="K351" t="b">
        <v>0</v>
      </c>
      <c r="L351">
        <v>19</v>
      </c>
      <c r="M351" t="b">
        <v>1</v>
      </c>
      <c r="N351">
        <v>112</v>
      </c>
      <c r="O351">
        <v>58.95</v>
      </c>
      <c r="P351" s="12" t="s">
        <v>8266</v>
      </c>
      <c r="Q351" t="s">
        <v>8268</v>
      </c>
      <c r="R351" s="9">
        <v>42572.61681712963</v>
      </c>
      <c r="S351" s="9">
        <v>42589.125</v>
      </c>
    </row>
    <row r="352" spans="1:19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 s="11">
        <v>1452872290</v>
      </c>
      <c r="J352">
        <v>1452008290</v>
      </c>
      <c r="K352" t="b">
        <v>0</v>
      </c>
      <c r="L352">
        <v>18</v>
      </c>
      <c r="M352" t="b">
        <v>1</v>
      </c>
      <c r="N352">
        <v>112</v>
      </c>
      <c r="O352">
        <v>62.17</v>
      </c>
      <c r="P352" s="12" t="s">
        <v>8266</v>
      </c>
      <c r="Q352" t="s">
        <v>8268</v>
      </c>
      <c r="R352" s="9">
        <v>42374.651504629626</v>
      </c>
      <c r="S352" s="9">
        <v>42384.651504629626</v>
      </c>
    </row>
    <row r="353" spans="1:19" ht="261" x14ac:dyDescent="0.35">
      <c r="A353">
        <v>3391</v>
      </c>
      <c r="B353" s="3" t="s">
        <v>3390</v>
      </c>
      <c r="C353" s="3" t="s">
        <v>7501</v>
      </c>
      <c r="D353" s="6">
        <v>500</v>
      </c>
      <c r="E353" s="8">
        <v>1115</v>
      </c>
      <c r="F353" t="s">
        <v>8218</v>
      </c>
      <c r="G353" t="s">
        <v>8223</v>
      </c>
      <c r="H353" t="s">
        <v>8245</v>
      </c>
      <c r="I353" s="11">
        <v>1407536880</v>
      </c>
      <c r="J353">
        <v>1404997548</v>
      </c>
      <c r="K353" t="b">
        <v>0</v>
      </c>
      <c r="L353">
        <v>18</v>
      </c>
      <c r="M353" t="b">
        <v>1</v>
      </c>
      <c r="N353">
        <v>223</v>
      </c>
      <c r="O353">
        <v>61.94</v>
      </c>
      <c r="P353" s="12" t="s">
        <v>8266</v>
      </c>
      <c r="Q353" t="s">
        <v>8268</v>
      </c>
      <c r="R353" s="9">
        <v>41830.545694444445</v>
      </c>
      <c r="S353" s="9">
        <v>41859.936111111114</v>
      </c>
    </row>
    <row r="354" spans="1:19" ht="232" x14ac:dyDescent="0.35">
      <c r="A354">
        <v>3317</v>
      </c>
      <c r="B354" s="3" t="s">
        <v>3317</v>
      </c>
      <c r="C354" s="3" t="s">
        <v>7427</v>
      </c>
      <c r="D354" s="6">
        <v>1050</v>
      </c>
      <c r="E354" s="8">
        <v>1115</v>
      </c>
      <c r="F354" t="s">
        <v>8218</v>
      </c>
      <c r="G354" t="s">
        <v>8223</v>
      </c>
      <c r="H354" t="s">
        <v>8245</v>
      </c>
      <c r="I354" s="11">
        <v>1465347424</v>
      </c>
      <c r="J354">
        <v>1462755424</v>
      </c>
      <c r="K354" t="b">
        <v>0</v>
      </c>
      <c r="L354">
        <v>18</v>
      </c>
      <c r="M354" t="b">
        <v>1</v>
      </c>
      <c r="N354">
        <v>106</v>
      </c>
      <c r="O354">
        <v>61.94</v>
      </c>
      <c r="P354" s="12" t="s">
        <v>8266</v>
      </c>
      <c r="Q354" t="s">
        <v>8268</v>
      </c>
      <c r="R354" s="9">
        <v>42499.039629629624</v>
      </c>
      <c r="S354" s="9">
        <v>42529.039629629624</v>
      </c>
    </row>
    <row r="355" spans="1:19" ht="26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 s="11">
        <v>1410975994</v>
      </c>
      <c r="J355">
        <v>1408383994</v>
      </c>
      <c r="K355" t="b">
        <v>0</v>
      </c>
      <c r="L355">
        <v>19</v>
      </c>
      <c r="M355" t="b">
        <v>1</v>
      </c>
      <c r="N355">
        <v>111</v>
      </c>
      <c r="O355">
        <v>58.42</v>
      </c>
      <c r="P355" s="12" t="s">
        <v>8266</v>
      </c>
      <c r="Q355" t="s">
        <v>8268</v>
      </c>
      <c r="R355" s="9">
        <v>41869.740671296298</v>
      </c>
      <c r="S355" s="9">
        <v>41899.740671296298</v>
      </c>
    </row>
    <row r="356" spans="1:19" ht="26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 s="11">
        <v>1431481037</v>
      </c>
      <c r="J356">
        <v>1428889037</v>
      </c>
      <c r="K356" t="b">
        <v>0</v>
      </c>
      <c r="L356">
        <v>18</v>
      </c>
      <c r="M356" t="b">
        <v>1</v>
      </c>
      <c r="N356">
        <v>221</v>
      </c>
      <c r="O356">
        <v>61.39</v>
      </c>
      <c r="P356" s="12" t="s">
        <v>8266</v>
      </c>
      <c r="Q356" t="s">
        <v>8268</v>
      </c>
      <c r="R356" s="9">
        <v>42107.067557870367</v>
      </c>
      <c r="S356" s="9">
        <v>42137.067557870367</v>
      </c>
    </row>
    <row r="357" spans="1:19" ht="217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 s="11">
        <v>1409720340</v>
      </c>
      <c r="J357">
        <v>1408129822</v>
      </c>
      <c r="K357" t="b">
        <v>0</v>
      </c>
      <c r="L357">
        <v>27</v>
      </c>
      <c r="M357" t="b">
        <v>1</v>
      </c>
      <c r="N357">
        <v>110</v>
      </c>
      <c r="O357">
        <v>40.78</v>
      </c>
      <c r="P357" s="12" t="s">
        <v>8266</v>
      </c>
      <c r="Q357" t="s">
        <v>8268</v>
      </c>
      <c r="R357" s="9">
        <v>41866.79886574074</v>
      </c>
      <c r="S357" s="9">
        <v>41885.207638888889</v>
      </c>
    </row>
    <row r="358" spans="1:19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 s="11">
        <v>1425704100</v>
      </c>
      <c r="J358">
        <v>1424484717</v>
      </c>
      <c r="K358" t="b">
        <v>0</v>
      </c>
      <c r="L358">
        <v>20</v>
      </c>
      <c r="M358" t="b">
        <v>1</v>
      </c>
      <c r="N358">
        <v>218</v>
      </c>
      <c r="O358">
        <v>54.5</v>
      </c>
      <c r="P358" s="12" t="s">
        <v>8266</v>
      </c>
      <c r="Q358" t="s">
        <v>8268</v>
      </c>
      <c r="R358" s="9">
        <v>42056.091631944444</v>
      </c>
      <c r="S358" s="9">
        <v>42070.204861111109</v>
      </c>
    </row>
    <row r="359" spans="1:19" ht="14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 s="11">
        <v>1458332412</v>
      </c>
      <c r="J359">
        <v>1454448012</v>
      </c>
      <c r="K359" t="b">
        <v>0</v>
      </c>
      <c r="L359">
        <v>14</v>
      </c>
      <c r="M359" t="b">
        <v>1</v>
      </c>
      <c r="N359">
        <v>108</v>
      </c>
      <c r="O359">
        <v>77</v>
      </c>
      <c r="P359" s="12" t="s">
        <v>8266</v>
      </c>
      <c r="Q359" t="s">
        <v>8268</v>
      </c>
      <c r="R359" s="9">
        <v>42402.889027777783</v>
      </c>
      <c r="S359" s="9">
        <v>42447.847361111111</v>
      </c>
    </row>
    <row r="360" spans="1:19" ht="246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 s="11">
        <v>1463275339</v>
      </c>
      <c r="J360">
        <v>1460683339</v>
      </c>
      <c r="K360" t="b">
        <v>0</v>
      </c>
      <c r="L360">
        <v>20</v>
      </c>
      <c r="M360" t="b">
        <v>1</v>
      </c>
      <c r="N360">
        <v>107</v>
      </c>
      <c r="O360">
        <v>53.34</v>
      </c>
      <c r="P360" s="12" t="s">
        <v>8266</v>
      </c>
      <c r="Q360" t="s">
        <v>8268</v>
      </c>
      <c r="R360" s="9">
        <v>42475.057164351849</v>
      </c>
      <c r="S360" s="9">
        <v>42505.057164351849</v>
      </c>
    </row>
    <row r="361" spans="1:19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 s="11">
        <v>1437166920</v>
      </c>
      <c r="J361">
        <v>1435554104</v>
      </c>
      <c r="K361" t="b">
        <v>0</v>
      </c>
      <c r="L361">
        <v>26</v>
      </c>
      <c r="M361" t="b">
        <v>1</v>
      </c>
      <c r="N361">
        <v>106</v>
      </c>
      <c r="O361">
        <v>40.92</v>
      </c>
      <c r="P361" s="12" t="s">
        <v>8266</v>
      </c>
      <c r="Q361" t="s">
        <v>8268</v>
      </c>
      <c r="R361" s="9">
        <v>42184.209537037037</v>
      </c>
      <c r="S361" s="9">
        <v>42202.876388888893</v>
      </c>
    </row>
    <row r="362" spans="1:19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 s="11">
        <v>1457326740</v>
      </c>
      <c r="J362">
        <v>1455919438</v>
      </c>
      <c r="K362" t="b">
        <v>0</v>
      </c>
      <c r="L362">
        <v>42</v>
      </c>
      <c r="M362" t="b">
        <v>1</v>
      </c>
      <c r="N362">
        <v>106</v>
      </c>
      <c r="O362">
        <v>25.31</v>
      </c>
      <c r="P362" s="12" t="s">
        <v>8266</v>
      </c>
      <c r="Q362" t="s">
        <v>8268</v>
      </c>
      <c r="R362" s="9">
        <v>42419.91942129629</v>
      </c>
      <c r="S362" s="9">
        <v>42436.207638888889</v>
      </c>
    </row>
    <row r="363" spans="1:19" ht="26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 s="11">
        <v>1405727304</v>
      </c>
      <c r="J363">
        <v>1403135304</v>
      </c>
      <c r="K363" t="b">
        <v>0</v>
      </c>
      <c r="L363">
        <v>18</v>
      </c>
      <c r="M363" t="b">
        <v>1</v>
      </c>
      <c r="N363">
        <v>211</v>
      </c>
      <c r="O363">
        <v>58.61</v>
      </c>
      <c r="P363" s="12" t="s">
        <v>8266</v>
      </c>
      <c r="Q363" t="s">
        <v>8268</v>
      </c>
      <c r="R363" s="9">
        <v>41808.991944444446</v>
      </c>
      <c r="S363" s="9">
        <v>41838.991944444446</v>
      </c>
    </row>
    <row r="364" spans="1:19" ht="217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 s="11">
        <v>1420088400</v>
      </c>
      <c r="J364">
        <v>1416977259</v>
      </c>
      <c r="K364" t="b">
        <v>0</v>
      </c>
      <c r="L364">
        <v>23</v>
      </c>
      <c r="M364" t="b">
        <v>1</v>
      </c>
      <c r="N364">
        <v>105</v>
      </c>
      <c r="O364">
        <v>45.48</v>
      </c>
      <c r="P364" s="12" t="s">
        <v>8266</v>
      </c>
      <c r="Q364" t="s">
        <v>8268</v>
      </c>
      <c r="R364" s="9">
        <v>41969.199756944443</v>
      </c>
      <c r="S364" s="9">
        <v>42005.208333333328</v>
      </c>
    </row>
    <row r="365" spans="1:19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 s="11">
        <v>1441167586</v>
      </c>
      <c r="J365">
        <v>1438575586</v>
      </c>
      <c r="K365" t="b">
        <v>0</v>
      </c>
      <c r="L365">
        <v>23</v>
      </c>
      <c r="M365" t="b">
        <v>1</v>
      </c>
      <c r="N365">
        <v>139</v>
      </c>
      <c r="O365">
        <v>45.35</v>
      </c>
      <c r="P365" s="12" t="s">
        <v>8266</v>
      </c>
      <c r="Q365" t="s">
        <v>8268</v>
      </c>
      <c r="R365" s="9">
        <v>42219.180393518516</v>
      </c>
      <c r="S365" s="9">
        <v>42249.180393518516</v>
      </c>
    </row>
    <row r="366" spans="1:19" ht="232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 s="11">
        <v>1408942740</v>
      </c>
      <c r="J366">
        <v>1407157756</v>
      </c>
      <c r="K366" t="b">
        <v>0</v>
      </c>
      <c r="L366">
        <v>27</v>
      </c>
      <c r="M366" t="b">
        <v>1</v>
      </c>
      <c r="N366">
        <v>104</v>
      </c>
      <c r="O366">
        <v>38.33</v>
      </c>
      <c r="P366" s="12" t="s">
        <v>8266</v>
      </c>
      <c r="Q366" t="s">
        <v>8268</v>
      </c>
      <c r="R366" s="9">
        <v>41855.548101851848</v>
      </c>
      <c r="S366" s="9">
        <v>41876.207638888889</v>
      </c>
    </row>
    <row r="367" spans="1:19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 s="11">
        <v>1437676380</v>
      </c>
      <c r="J367">
        <v>1435670452</v>
      </c>
      <c r="K367" t="b">
        <v>0</v>
      </c>
      <c r="L367">
        <v>28</v>
      </c>
      <c r="M367" t="b">
        <v>1</v>
      </c>
      <c r="N367">
        <v>104</v>
      </c>
      <c r="O367">
        <v>36.96</v>
      </c>
      <c r="P367" s="12" t="s">
        <v>8266</v>
      </c>
      <c r="Q367" t="s">
        <v>8268</v>
      </c>
      <c r="R367" s="9">
        <v>42185.556157407409</v>
      </c>
      <c r="S367" s="9">
        <v>42208.772916666669</v>
      </c>
    </row>
    <row r="368" spans="1:19" ht="275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 s="11">
        <v>1410550484</v>
      </c>
      <c r="J368">
        <v>1408995284</v>
      </c>
      <c r="K368" t="b">
        <v>0</v>
      </c>
      <c r="L368">
        <v>16</v>
      </c>
      <c r="M368" t="b">
        <v>1</v>
      </c>
      <c r="N368">
        <v>129</v>
      </c>
      <c r="O368">
        <v>64.38</v>
      </c>
      <c r="P368" s="12" t="s">
        <v>8266</v>
      </c>
      <c r="Q368" t="s">
        <v>8268</v>
      </c>
      <c r="R368" s="9">
        <v>41876.815787037034</v>
      </c>
      <c r="S368" s="9">
        <v>41894.815787037034</v>
      </c>
    </row>
    <row r="369" spans="1:19" ht="246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 s="11">
        <v>1425185940</v>
      </c>
      <c r="J369">
        <v>1421900022</v>
      </c>
      <c r="K369" t="b">
        <v>0</v>
      </c>
      <c r="L369">
        <v>27</v>
      </c>
      <c r="M369" t="b">
        <v>1</v>
      </c>
      <c r="N369">
        <v>114</v>
      </c>
      <c r="O369">
        <v>37.96</v>
      </c>
      <c r="P369" s="12" t="s">
        <v>8266</v>
      </c>
      <c r="Q369" t="s">
        <v>8268</v>
      </c>
      <c r="R369" s="9">
        <v>42026.176180555558</v>
      </c>
      <c r="S369" s="9">
        <v>42064.207638888889</v>
      </c>
    </row>
    <row r="370" spans="1:19" ht="246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 s="11">
        <v>1440892800</v>
      </c>
      <c r="J370">
        <v>1438715077</v>
      </c>
      <c r="K370" t="b">
        <v>0</v>
      </c>
      <c r="L370">
        <v>17</v>
      </c>
      <c r="M370" t="b">
        <v>1</v>
      </c>
      <c r="N370">
        <v>202</v>
      </c>
      <c r="O370">
        <v>59.41</v>
      </c>
      <c r="P370" s="12" t="s">
        <v>8266</v>
      </c>
      <c r="Q370" t="s">
        <v>8268</v>
      </c>
      <c r="R370" s="9">
        <v>42220.79487268519</v>
      </c>
      <c r="S370" s="9">
        <v>42246</v>
      </c>
    </row>
    <row r="371" spans="1:19" ht="174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 s="11">
        <v>1411874580</v>
      </c>
      <c r="J371">
        <v>1409030371</v>
      </c>
      <c r="K371" t="b">
        <v>0</v>
      </c>
      <c r="L371">
        <v>21</v>
      </c>
      <c r="M371" t="b">
        <v>1</v>
      </c>
      <c r="N371">
        <v>100</v>
      </c>
      <c r="O371">
        <v>47.67</v>
      </c>
      <c r="P371" s="12" t="s">
        <v>8266</v>
      </c>
      <c r="Q371" t="s">
        <v>8268</v>
      </c>
      <c r="R371" s="9">
        <v>41877.221886574072</v>
      </c>
      <c r="S371" s="9">
        <v>41910.140972222223</v>
      </c>
    </row>
    <row r="372" spans="1:19" ht="26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 s="11">
        <v>1447959491</v>
      </c>
      <c r="J372">
        <v>1445363891</v>
      </c>
      <c r="K372" t="b">
        <v>0</v>
      </c>
      <c r="L372">
        <v>8</v>
      </c>
      <c r="M372" t="b">
        <v>1</v>
      </c>
      <c r="N372">
        <v>100</v>
      </c>
      <c r="O372">
        <v>125</v>
      </c>
      <c r="P372" s="12" t="s">
        <v>8266</v>
      </c>
      <c r="Q372" t="s">
        <v>8268</v>
      </c>
      <c r="R372" s="9">
        <v>42297.748738425929</v>
      </c>
      <c r="S372" s="9">
        <v>42327.790405092594</v>
      </c>
    </row>
    <row r="373" spans="1:19" ht="26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 s="11">
        <v>1413784740</v>
      </c>
      <c r="J373">
        <v>1412954547</v>
      </c>
      <c r="K373" t="b">
        <v>0</v>
      </c>
      <c r="L373">
        <v>16</v>
      </c>
      <c r="M373" t="b">
        <v>1</v>
      </c>
      <c r="N373">
        <v>129</v>
      </c>
      <c r="O373">
        <v>60.69</v>
      </c>
      <c r="P373" s="12" t="s">
        <v>8266</v>
      </c>
      <c r="Q373" t="s">
        <v>8268</v>
      </c>
      <c r="R373" s="9">
        <v>41922.640590277777</v>
      </c>
      <c r="S373" s="9">
        <v>41932.249305555553</v>
      </c>
    </row>
    <row r="374" spans="1:19" ht="290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 s="11">
        <v>1404312846</v>
      </c>
      <c r="J374">
        <v>1402584846</v>
      </c>
      <c r="K374" t="b">
        <v>0</v>
      </c>
      <c r="L374">
        <v>15</v>
      </c>
      <c r="M374" t="b">
        <v>1</v>
      </c>
      <c r="N374">
        <v>101</v>
      </c>
      <c r="O374">
        <v>60.33</v>
      </c>
      <c r="P374" s="12" t="s">
        <v>8266</v>
      </c>
      <c r="Q374" t="s">
        <v>8268</v>
      </c>
      <c r="R374" s="9">
        <v>41802.62090277778</v>
      </c>
      <c r="S374" s="9">
        <v>41822.62090277778</v>
      </c>
    </row>
    <row r="375" spans="1:19" ht="203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 s="11">
        <v>1470197340</v>
      </c>
      <c r="J375">
        <v>1467497652</v>
      </c>
      <c r="K375" t="b">
        <v>0</v>
      </c>
      <c r="L375">
        <v>14</v>
      </c>
      <c r="M375" t="b">
        <v>1</v>
      </c>
      <c r="N375">
        <v>113</v>
      </c>
      <c r="O375">
        <v>64.290000000000006</v>
      </c>
      <c r="P375" s="12" t="s">
        <v>8266</v>
      </c>
      <c r="Q375" t="s">
        <v>8268</v>
      </c>
      <c r="R375" s="9">
        <v>42553.926527777774</v>
      </c>
      <c r="S375" s="9">
        <v>42585.172916666663</v>
      </c>
    </row>
    <row r="376" spans="1:19" ht="26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 s="11">
        <v>1466056689</v>
      </c>
      <c r="J376">
        <v>1464847089</v>
      </c>
      <c r="K376" t="b">
        <v>0</v>
      </c>
      <c r="L376">
        <v>19</v>
      </c>
      <c r="M376" t="b">
        <v>1</v>
      </c>
      <c r="N376">
        <v>109</v>
      </c>
      <c r="O376">
        <v>46.05</v>
      </c>
      <c r="P376" s="12" t="s">
        <v>8266</v>
      </c>
      <c r="Q376" t="s">
        <v>8268</v>
      </c>
      <c r="R376" s="9">
        <v>42523.248715277776</v>
      </c>
      <c r="S376" s="9">
        <v>42537.248715277776</v>
      </c>
    </row>
    <row r="377" spans="1:19" ht="275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 s="11">
        <v>1431928784</v>
      </c>
      <c r="J377">
        <v>1430114384</v>
      </c>
      <c r="K377" t="b">
        <v>0</v>
      </c>
      <c r="L377">
        <v>10</v>
      </c>
      <c r="M377" t="b">
        <v>1</v>
      </c>
      <c r="N377">
        <v>158</v>
      </c>
      <c r="O377">
        <v>79.099999999999994</v>
      </c>
      <c r="P377" s="12" t="s">
        <v>8266</v>
      </c>
      <c r="Q377" t="s">
        <v>8268</v>
      </c>
      <c r="R377" s="9">
        <v>42121.249814814815</v>
      </c>
      <c r="S377" s="9">
        <v>42142.249814814815</v>
      </c>
    </row>
    <row r="378" spans="1:19" ht="232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 s="11">
        <v>1430029680</v>
      </c>
      <c r="J378">
        <v>1427741583</v>
      </c>
      <c r="K378" t="b">
        <v>0</v>
      </c>
      <c r="L378">
        <v>27</v>
      </c>
      <c r="M378" t="b">
        <v>1</v>
      </c>
      <c r="N378">
        <v>130</v>
      </c>
      <c r="O378">
        <v>28.89</v>
      </c>
      <c r="P378" s="12" t="s">
        <v>8266</v>
      </c>
      <c r="Q378" t="s">
        <v>8268</v>
      </c>
      <c r="R378" s="9">
        <v>42093.786840277782</v>
      </c>
      <c r="S378" s="9">
        <v>42120.26944444445</v>
      </c>
    </row>
    <row r="379" spans="1:19" ht="203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 s="11">
        <v>1434159780</v>
      </c>
      <c r="J379">
        <v>1431412196</v>
      </c>
      <c r="K379" t="b">
        <v>0</v>
      </c>
      <c r="L379">
        <v>15</v>
      </c>
      <c r="M379" t="b">
        <v>1</v>
      </c>
      <c r="N379">
        <v>117</v>
      </c>
      <c r="O379">
        <v>50.67</v>
      </c>
      <c r="P379" s="12" t="s">
        <v>8266</v>
      </c>
      <c r="Q379" t="s">
        <v>8268</v>
      </c>
      <c r="R379" s="9">
        <v>42136.270787037036</v>
      </c>
      <c r="S379" s="9">
        <v>42168.071527777778</v>
      </c>
    </row>
    <row r="380" spans="1:19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 s="11">
        <v>1402095600</v>
      </c>
      <c r="J380">
        <v>1400675841</v>
      </c>
      <c r="K380" t="b">
        <v>0</v>
      </c>
      <c r="L380">
        <v>20</v>
      </c>
      <c r="M380" t="b">
        <v>1</v>
      </c>
      <c r="N380">
        <v>104</v>
      </c>
      <c r="O380">
        <v>36.5</v>
      </c>
      <c r="P380" s="12" t="s">
        <v>8266</v>
      </c>
      <c r="Q380" t="s">
        <v>8268</v>
      </c>
      <c r="R380" s="9">
        <v>41780.525937500002</v>
      </c>
      <c r="S380" s="9">
        <v>41796.958333333336</v>
      </c>
    </row>
    <row r="381" spans="1:19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 s="11">
        <v>1473358122</v>
      </c>
      <c r="J381">
        <v>1471543722</v>
      </c>
      <c r="K381" t="b">
        <v>0</v>
      </c>
      <c r="L381">
        <v>13</v>
      </c>
      <c r="M381" t="b">
        <v>1</v>
      </c>
      <c r="N381">
        <v>120</v>
      </c>
      <c r="O381">
        <v>55.23</v>
      </c>
      <c r="P381" s="12" t="s">
        <v>8266</v>
      </c>
      <c r="Q381" t="s">
        <v>8268</v>
      </c>
      <c r="R381" s="9">
        <v>42600.756041666667</v>
      </c>
      <c r="S381" s="9">
        <v>42621.756041666667</v>
      </c>
    </row>
    <row r="382" spans="1:19" ht="275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 s="11">
        <v>1477710000</v>
      </c>
      <c r="J382">
        <v>1475248279</v>
      </c>
      <c r="K382" t="b">
        <v>0</v>
      </c>
      <c r="L382">
        <v>12</v>
      </c>
      <c r="M382" t="b">
        <v>1</v>
      </c>
      <c r="N382">
        <v>139</v>
      </c>
      <c r="O382">
        <v>57.92</v>
      </c>
      <c r="P382" s="12" t="s">
        <v>8266</v>
      </c>
      <c r="Q382" t="s">
        <v>8268</v>
      </c>
      <c r="R382" s="9">
        <v>42643.632858796293</v>
      </c>
      <c r="S382" s="9">
        <v>42672.125</v>
      </c>
    </row>
    <row r="383" spans="1:19" ht="290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 s="11">
        <v>1436749200</v>
      </c>
      <c r="J383">
        <v>1434997018</v>
      </c>
      <c r="K383" t="b">
        <v>0</v>
      </c>
      <c r="L383">
        <v>18</v>
      </c>
      <c r="M383" t="b">
        <v>1</v>
      </c>
      <c r="N383">
        <v>132</v>
      </c>
      <c r="O383">
        <v>36.67</v>
      </c>
      <c r="P383" s="12" t="s">
        <v>8266</v>
      </c>
      <c r="Q383" t="s">
        <v>8268</v>
      </c>
      <c r="R383" s="9">
        <v>42177.761782407411</v>
      </c>
      <c r="S383" s="9">
        <v>42198.041666666672</v>
      </c>
    </row>
    <row r="384" spans="1:19" ht="26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 s="11">
        <v>1429636927</v>
      </c>
      <c r="J384">
        <v>1427304127</v>
      </c>
      <c r="K384" t="b">
        <v>0</v>
      </c>
      <c r="L384">
        <v>16</v>
      </c>
      <c r="M384" t="b">
        <v>1</v>
      </c>
      <c r="N384">
        <v>101</v>
      </c>
      <c r="O384">
        <v>41.13</v>
      </c>
      <c r="P384" s="12" t="s">
        <v>8266</v>
      </c>
      <c r="Q384" t="s">
        <v>8268</v>
      </c>
      <c r="R384" s="9">
        <v>42088.723692129628</v>
      </c>
      <c r="S384" s="9">
        <v>42115.723692129628</v>
      </c>
    </row>
    <row r="385" spans="1:19" ht="26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1">
        <v>1429317420</v>
      </c>
      <c r="J385">
        <v>1424226768</v>
      </c>
      <c r="K385" t="b">
        <v>0</v>
      </c>
      <c r="L385">
        <v>13</v>
      </c>
      <c r="M385" t="b">
        <v>1</v>
      </c>
      <c r="N385">
        <v>130</v>
      </c>
      <c r="O385">
        <v>50</v>
      </c>
      <c r="P385" s="12" t="s">
        <v>8266</v>
      </c>
      <c r="Q385" t="s">
        <v>8268</v>
      </c>
      <c r="R385" s="9">
        <v>42053.106111111112</v>
      </c>
      <c r="S385" s="9">
        <v>42112.025694444441</v>
      </c>
    </row>
    <row r="386" spans="1:19" ht="290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1">
        <v>1425099540</v>
      </c>
      <c r="J386">
        <v>1424280938</v>
      </c>
      <c r="K386" t="b">
        <v>0</v>
      </c>
      <c r="L386">
        <v>14</v>
      </c>
      <c r="M386" t="b">
        <v>1</v>
      </c>
      <c r="N386">
        <v>130</v>
      </c>
      <c r="O386">
        <v>46.43</v>
      </c>
      <c r="P386" s="12" t="s">
        <v>8266</v>
      </c>
      <c r="Q386" t="s">
        <v>8268</v>
      </c>
      <c r="R386" s="9">
        <v>42053.733078703706</v>
      </c>
      <c r="S386" s="9">
        <v>42063.207638888889</v>
      </c>
    </row>
    <row r="387" spans="1:19" ht="290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1">
        <v>1447269367</v>
      </c>
      <c r="J387">
        <v>1444673767</v>
      </c>
      <c r="K387" t="b">
        <v>0</v>
      </c>
      <c r="L387">
        <v>8</v>
      </c>
      <c r="M387" t="b">
        <v>1</v>
      </c>
      <c r="N387">
        <v>126</v>
      </c>
      <c r="O387">
        <v>78.88</v>
      </c>
      <c r="P387" s="12" t="s">
        <v>8266</v>
      </c>
      <c r="Q387" t="s">
        <v>8268</v>
      </c>
      <c r="R387" s="9">
        <v>42289.761192129634</v>
      </c>
      <c r="S387" s="9">
        <v>42319.802858796291</v>
      </c>
    </row>
    <row r="388" spans="1:19" ht="304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1">
        <v>1434542702</v>
      </c>
      <c r="J388">
        <v>1432814702</v>
      </c>
      <c r="K388" t="b">
        <v>0</v>
      </c>
      <c r="L388">
        <v>3</v>
      </c>
      <c r="M388" t="b">
        <v>1</v>
      </c>
      <c r="N388">
        <v>122</v>
      </c>
      <c r="O388">
        <v>203.33</v>
      </c>
      <c r="P388" s="12" t="s">
        <v>8266</v>
      </c>
      <c r="Q388" t="s">
        <v>8268</v>
      </c>
      <c r="R388" s="9">
        <v>42152.503495370373</v>
      </c>
      <c r="S388" s="9">
        <v>42172.503495370373</v>
      </c>
    </row>
    <row r="389" spans="1:19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1">
        <v>1412092800</v>
      </c>
      <c r="J389">
        <v>1409493800</v>
      </c>
      <c r="K389" t="b">
        <v>0</v>
      </c>
      <c r="L389">
        <v>18</v>
      </c>
      <c r="M389" t="b">
        <v>1</v>
      </c>
      <c r="N389">
        <v>121</v>
      </c>
      <c r="O389">
        <v>33.67</v>
      </c>
      <c r="P389" s="12" t="s">
        <v>8266</v>
      </c>
      <c r="Q389" t="s">
        <v>8268</v>
      </c>
      <c r="R389" s="9">
        <v>41882.585648148146</v>
      </c>
      <c r="S389" s="9">
        <v>41912.666666666664</v>
      </c>
    </row>
    <row r="390" spans="1:19" ht="26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 s="11">
        <v>1411980020</v>
      </c>
      <c r="J390">
        <v>1409388020</v>
      </c>
      <c r="K390" t="b">
        <v>0</v>
      </c>
      <c r="L390">
        <v>13</v>
      </c>
      <c r="M390" t="b">
        <v>1</v>
      </c>
      <c r="N390">
        <v>169</v>
      </c>
      <c r="O390">
        <v>45.62</v>
      </c>
      <c r="P390" s="12" t="s">
        <v>8266</v>
      </c>
      <c r="Q390" t="s">
        <v>8268</v>
      </c>
      <c r="R390" s="9">
        <v>41881.361342592594</v>
      </c>
      <c r="S390" s="9">
        <v>41911.361342592594</v>
      </c>
    </row>
    <row r="391" spans="1:19" ht="246.5" x14ac:dyDescent="0.35">
      <c r="A391">
        <v>3818</v>
      </c>
      <c r="B391" s="3" t="s">
        <v>3815</v>
      </c>
      <c r="C391" s="3" t="s">
        <v>7928</v>
      </c>
      <c r="D391" s="6">
        <v>250</v>
      </c>
      <c r="E391" s="8">
        <v>570</v>
      </c>
      <c r="F391" t="s">
        <v>8218</v>
      </c>
      <c r="G391" t="s">
        <v>8223</v>
      </c>
      <c r="H391" t="s">
        <v>8245</v>
      </c>
      <c r="I391" s="11">
        <v>1426187582</v>
      </c>
      <c r="J391">
        <v>1423599182</v>
      </c>
      <c r="K391" t="b">
        <v>0</v>
      </c>
      <c r="L391">
        <v>10</v>
      </c>
      <c r="M391" t="b">
        <v>1</v>
      </c>
      <c r="N391">
        <v>228</v>
      </c>
      <c r="O391">
        <v>57</v>
      </c>
      <c r="P391" s="12" t="s">
        <v>8266</v>
      </c>
      <c r="Q391" t="s">
        <v>8268</v>
      </c>
      <c r="R391" s="9">
        <v>42045.84238425926</v>
      </c>
      <c r="S391" s="9">
        <v>42075.800717592589</v>
      </c>
    </row>
    <row r="392" spans="1:19" ht="275.5" x14ac:dyDescent="0.35">
      <c r="A392">
        <v>3291</v>
      </c>
      <c r="B392" s="3" t="s">
        <v>3291</v>
      </c>
      <c r="C392" s="3" t="s">
        <v>7401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 s="11">
        <v>1442462340</v>
      </c>
      <c r="J392">
        <v>1439743900</v>
      </c>
      <c r="K392" t="b">
        <v>0</v>
      </c>
      <c r="L392">
        <v>14</v>
      </c>
      <c r="M392" t="b">
        <v>1</v>
      </c>
      <c r="N392">
        <v>114</v>
      </c>
      <c r="O392">
        <v>40.71</v>
      </c>
      <c r="P392" s="12" t="s">
        <v>8266</v>
      </c>
      <c r="Q392" t="s">
        <v>8268</v>
      </c>
      <c r="R392" s="9">
        <v>42232.702546296292</v>
      </c>
      <c r="S392" s="9">
        <v>42264.165972222225</v>
      </c>
    </row>
    <row r="393" spans="1:19" ht="159.5" x14ac:dyDescent="0.35">
      <c r="A393">
        <v>3711</v>
      </c>
      <c r="B393" s="3" t="s">
        <v>3708</v>
      </c>
      <c r="C393" s="3" t="s">
        <v>7821</v>
      </c>
      <c r="D393" s="6">
        <v>500</v>
      </c>
      <c r="E393" s="8">
        <v>570</v>
      </c>
      <c r="F393" t="s">
        <v>8218</v>
      </c>
      <c r="G393" t="s">
        <v>8223</v>
      </c>
      <c r="H393" t="s">
        <v>8245</v>
      </c>
      <c r="I393" s="11">
        <v>1402848000</v>
      </c>
      <c r="J393">
        <v>1400606573</v>
      </c>
      <c r="K393" t="b">
        <v>0</v>
      </c>
      <c r="L393">
        <v>21</v>
      </c>
      <c r="M393" t="b">
        <v>1</v>
      </c>
      <c r="N393">
        <v>114</v>
      </c>
      <c r="O393">
        <v>27.14</v>
      </c>
      <c r="P393" s="12" t="s">
        <v>8266</v>
      </c>
      <c r="Q393" t="s">
        <v>8268</v>
      </c>
      <c r="R393" s="9">
        <v>41779.724224537036</v>
      </c>
      <c r="S393" s="9">
        <v>41805.666666666664</v>
      </c>
    </row>
    <row r="394" spans="1:19" ht="275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 s="11">
        <v>1422853140</v>
      </c>
      <c r="J394">
        <v>1421439552</v>
      </c>
      <c r="K394" t="b">
        <v>0</v>
      </c>
      <c r="L394">
        <v>10</v>
      </c>
      <c r="M394" t="b">
        <v>1</v>
      </c>
      <c r="N394">
        <v>110</v>
      </c>
      <c r="O394">
        <v>55</v>
      </c>
      <c r="P394" s="12" t="s">
        <v>8266</v>
      </c>
      <c r="Q394" t="s">
        <v>8268</v>
      </c>
      <c r="R394" s="9">
        <v>42020.846666666665</v>
      </c>
      <c r="S394" s="9">
        <v>42037.207638888889</v>
      </c>
    </row>
    <row r="395" spans="1:19" ht="26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 s="11">
        <v>1413431940</v>
      </c>
      <c r="J395">
        <v>1412216665</v>
      </c>
      <c r="K395" t="b">
        <v>0</v>
      </c>
      <c r="L395">
        <v>15</v>
      </c>
      <c r="M395" t="b">
        <v>1</v>
      </c>
      <c r="N395">
        <v>107</v>
      </c>
      <c r="O395">
        <v>35.799999999999997</v>
      </c>
      <c r="P395" s="12" t="s">
        <v>8266</v>
      </c>
      <c r="Q395" t="s">
        <v>8268</v>
      </c>
      <c r="R395" s="9">
        <v>41914.100289351853</v>
      </c>
      <c r="S395" s="9">
        <v>41928.165972222225</v>
      </c>
    </row>
    <row r="396" spans="1:19" ht="26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 s="11">
        <v>1415222545</v>
      </c>
      <c r="J396">
        <v>1413404545</v>
      </c>
      <c r="K396" t="b">
        <v>0</v>
      </c>
      <c r="L396">
        <v>9</v>
      </c>
      <c r="M396" t="b">
        <v>1</v>
      </c>
      <c r="N396">
        <v>106</v>
      </c>
      <c r="O396">
        <v>58.9</v>
      </c>
      <c r="P396" s="12" t="s">
        <v>8266</v>
      </c>
      <c r="Q396" t="s">
        <v>8268</v>
      </c>
      <c r="R396" s="9">
        <v>41927.848900462966</v>
      </c>
      <c r="S396" s="9">
        <v>41948.890567129631</v>
      </c>
    </row>
    <row r="397" spans="1:19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 s="11">
        <v>1439136000</v>
      </c>
      <c r="J397">
        <v>1438188106</v>
      </c>
      <c r="K397" t="b">
        <v>0</v>
      </c>
      <c r="L397">
        <v>7</v>
      </c>
      <c r="M397" t="b">
        <v>1</v>
      </c>
      <c r="N397">
        <v>106</v>
      </c>
      <c r="O397">
        <v>75.709999999999994</v>
      </c>
      <c r="P397" s="12" t="s">
        <v>8266</v>
      </c>
      <c r="Q397" t="s">
        <v>8268</v>
      </c>
      <c r="R397" s="9">
        <v>42214.6956712963</v>
      </c>
      <c r="S397" s="9">
        <v>42225.666666666672</v>
      </c>
    </row>
    <row r="398" spans="1:19" ht="188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 s="11">
        <v>1407686340</v>
      </c>
      <c r="J398">
        <v>1404833442</v>
      </c>
      <c r="K398" t="b">
        <v>0</v>
      </c>
      <c r="L398">
        <v>9</v>
      </c>
      <c r="M398" t="b">
        <v>1</v>
      </c>
      <c r="N398">
        <v>104</v>
      </c>
      <c r="O398">
        <v>57.78</v>
      </c>
      <c r="P398" s="12" t="s">
        <v>8266</v>
      </c>
      <c r="Q398" t="s">
        <v>8268</v>
      </c>
      <c r="R398" s="9">
        <v>41828.646319444444</v>
      </c>
      <c r="S398" s="9">
        <v>41861.665972222225</v>
      </c>
    </row>
    <row r="399" spans="1:19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 s="11">
        <v>1436551200</v>
      </c>
      <c r="J399">
        <v>1435181628</v>
      </c>
      <c r="K399" t="b">
        <v>0</v>
      </c>
      <c r="L399">
        <v>17</v>
      </c>
      <c r="M399" t="b">
        <v>1</v>
      </c>
      <c r="N399">
        <v>202</v>
      </c>
      <c r="O399">
        <v>29.71</v>
      </c>
      <c r="P399" s="12" t="s">
        <v>8266</v>
      </c>
      <c r="Q399" t="s">
        <v>8268</v>
      </c>
      <c r="R399" s="9">
        <v>42179.898472222223</v>
      </c>
      <c r="S399" s="9">
        <v>42195.75</v>
      </c>
    </row>
    <row r="400" spans="1:19" ht="275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 s="11">
        <v>1472676371</v>
      </c>
      <c r="J400">
        <v>1470948371</v>
      </c>
      <c r="K400" t="b">
        <v>0</v>
      </c>
      <c r="L400">
        <v>8</v>
      </c>
      <c r="M400" t="b">
        <v>1</v>
      </c>
      <c r="N400">
        <v>100</v>
      </c>
      <c r="O400">
        <v>62.63</v>
      </c>
      <c r="P400" s="12" t="s">
        <v>8266</v>
      </c>
      <c r="Q400" t="s">
        <v>8268</v>
      </c>
      <c r="R400" s="9">
        <v>42593.865405092598</v>
      </c>
      <c r="S400" s="9">
        <v>42613.865405092598</v>
      </c>
    </row>
    <row r="401" spans="1:19" ht="26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 s="11">
        <v>1487393940</v>
      </c>
      <c r="J401">
        <v>1484115418</v>
      </c>
      <c r="K401" t="b">
        <v>0</v>
      </c>
      <c r="L401">
        <v>11</v>
      </c>
      <c r="M401" t="b">
        <v>1</v>
      </c>
      <c r="N401">
        <v>108</v>
      </c>
      <c r="O401">
        <v>44.09</v>
      </c>
      <c r="P401" s="12" t="s">
        <v>8266</v>
      </c>
      <c r="Q401" t="s">
        <v>8268</v>
      </c>
      <c r="R401" s="9">
        <v>42746.261782407411</v>
      </c>
      <c r="S401" s="9">
        <v>42784.207638888889</v>
      </c>
    </row>
    <row r="402" spans="1:19" ht="246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 s="11">
        <v>1480140000</v>
      </c>
      <c r="J402">
        <v>1479186575</v>
      </c>
      <c r="K402" t="b">
        <v>0</v>
      </c>
      <c r="L402">
        <v>13</v>
      </c>
      <c r="M402" t="b">
        <v>1</v>
      </c>
      <c r="N402">
        <v>100</v>
      </c>
      <c r="O402">
        <v>30.77</v>
      </c>
      <c r="P402" s="12" t="s">
        <v>8266</v>
      </c>
      <c r="Q402" t="s">
        <v>8268</v>
      </c>
      <c r="R402" s="9">
        <v>42689.214988425927</v>
      </c>
      <c r="S402" s="9">
        <v>42700.25</v>
      </c>
    </row>
    <row r="403" spans="1:19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 s="11">
        <v>1468618680</v>
      </c>
      <c r="J403">
        <v>1465345902</v>
      </c>
      <c r="K403" t="b">
        <v>0</v>
      </c>
      <c r="L403">
        <v>9</v>
      </c>
      <c r="M403" t="b">
        <v>1</v>
      </c>
      <c r="N403">
        <v>150</v>
      </c>
      <c r="O403">
        <v>41.67</v>
      </c>
      <c r="P403" s="12" t="s">
        <v>8266</v>
      </c>
      <c r="Q403" t="s">
        <v>8268</v>
      </c>
      <c r="R403" s="9">
        <v>42529.022013888884</v>
      </c>
      <c r="S403" s="9">
        <v>42566.901388888888</v>
      </c>
    </row>
    <row r="404" spans="1:19" ht="232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 s="11">
        <v>1440820740</v>
      </c>
      <c r="J404">
        <v>1439567660</v>
      </c>
      <c r="K404" t="b">
        <v>0</v>
      </c>
      <c r="L404">
        <v>6</v>
      </c>
      <c r="M404" t="b">
        <v>1</v>
      </c>
      <c r="N404">
        <v>101</v>
      </c>
      <c r="O404">
        <v>59.17</v>
      </c>
      <c r="P404" s="12" t="s">
        <v>8266</v>
      </c>
      <c r="Q404" t="s">
        <v>8268</v>
      </c>
      <c r="R404" s="9">
        <v>42230.662731481483</v>
      </c>
      <c r="S404" s="9">
        <v>42245.165972222225</v>
      </c>
    </row>
    <row r="405" spans="1:19" ht="217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 s="11">
        <v>1429912341</v>
      </c>
      <c r="J405">
        <v>1427320341</v>
      </c>
      <c r="K405" t="b">
        <v>0</v>
      </c>
      <c r="L405">
        <v>10</v>
      </c>
      <c r="M405" t="b">
        <v>1</v>
      </c>
      <c r="N405">
        <v>140</v>
      </c>
      <c r="O405">
        <v>35</v>
      </c>
      <c r="P405" s="12" t="s">
        <v>8266</v>
      </c>
      <c r="Q405" t="s">
        <v>8268</v>
      </c>
      <c r="R405" s="9">
        <v>42088.911354166667</v>
      </c>
      <c r="S405" s="9">
        <v>42118.911354166667</v>
      </c>
    </row>
    <row r="406" spans="1:19" ht="290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 s="11">
        <v>1414378800</v>
      </c>
      <c r="J406">
        <v>1412836990</v>
      </c>
      <c r="K406" t="b">
        <v>0</v>
      </c>
      <c r="L406">
        <v>6</v>
      </c>
      <c r="M406" t="b">
        <v>1</v>
      </c>
      <c r="N406">
        <v>104</v>
      </c>
      <c r="O406">
        <v>52</v>
      </c>
      <c r="P406" s="12" t="s">
        <v>8266</v>
      </c>
      <c r="Q406" t="s">
        <v>8268</v>
      </c>
      <c r="R406" s="9">
        <v>41921.279976851853</v>
      </c>
      <c r="S406" s="9">
        <v>41939.125</v>
      </c>
    </row>
    <row r="407" spans="1:19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 s="11">
        <v>1449089965</v>
      </c>
      <c r="J407">
        <v>1446670765</v>
      </c>
      <c r="K407" t="b">
        <v>0</v>
      </c>
      <c r="L407">
        <v>9</v>
      </c>
      <c r="M407" t="b">
        <v>1</v>
      </c>
      <c r="N407">
        <v>139</v>
      </c>
      <c r="O407">
        <v>30.78</v>
      </c>
      <c r="P407" s="12" t="s">
        <v>8266</v>
      </c>
      <c r="Q407" t="s">
        <v>8268</v>
      </c>
      <c r="R407" s="9">
        <v>42312.874594907407</v>
      </c>
      <c r="S407" s="9">
        <v>42340.874594907407</v>
      </c>
    </row>
    <row r="408" spans="1:19" ht="275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 s="11">
        <v>1428780159</v>
      </c>
      <c r="J408">
        <v>1426188159</v>
      </c>
      <c r="K408" t="b">
        <v>0</v>
      </c>
      <c r="L408">
        <v>8</v>
      </c>
      <c r="M408" t="b">
        <v>1</v>
      </c>
      <c r="N408">
        <v>100</v>
      </c>
      <c r="O408">
        <v>31.38</v>
      </c>
      <c r="P408" s="12" t="s">
        <v>8266</v>
      </c>
      <c r="Q408" t="s">
        <v>8268</v>
      </c>
      <c r="R408" s="9">
        <v>42075.807395833333</v>
      </c>
      <c r="S408" s="9">
        <v>42105.807395833333</v>
      </c>
    </row>
    <row r="409" spans="1:19" ht="275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 s="11">
        <v>1433016672</v>
      </c>
      <c r="J409">
        <v>1430424672</v>
      </c>
      <c r="K409" t="b">
        <v>0</v>
      </c>
      <c r="L409">
        <v>8</v>
      </c>
      <c r="M409" t="b">
        <v>1</v>
      </c>
      <c r="N409">
        <v>100</v>
      </c>
      <c r="O409">
        <v>31.25</v>
      </c>
      <c r="P409" s="12" t="s">
        <v>8266</v>
      </c>
      <c r="Q409" t="s">
        <v>8268</v>
      </c>
      <c r="R409" s="9">
        <v>42124.841111111105</v>
      </c>
      <c r="S409" s="9">
        <v>42154.841111111105</v>
      </c>
    </row>
    <row r="410" spans="1:19" ht="232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 s="11">
        <v>1464371211</v>
      </c>
      <c r="J410">
        <v>1463161611</v>
      </c>
      <c r="K410" t="b">
        <v>0</v>
      </c>
      <c r="L410">
        <v>3</v>
      </c>
      <c r="M410" t="b">
        <v>1</v>
      </c>
      <c r="N410">
        <v>225</v>
      </c>
      <c r="O410">
        <v>75</v>
      </c>
      <c r="P410" s="12" t="s">
        <v>8266</v>
      </c>
      <c r="Q410" t="s">
        <v>8268</v>
      </c>
      <c r="R410" s="9">
        <v>42503.740868055553</v>
      </c>
      <c r="S410" s="9">
        <v>42517.740868055553</v>
      </c>
    </row>
    <row r="411" spans="1:19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 s="11">
        <v>1460935800</v>
      </c>
      <c r="J411">
        <v>1459999656</v>
      </c>
      <c r="K411" t="b">
        <v>0</v>
      </c>
      <c r="L411">
        <v>9</v>
      </c>
      <c r="M411" t="b">
        <v>1</v>
      </c>
      <c r="N411">
        <v>100</v>
      </c>
      <c r="O411">
        <v>22.22</v>
      </c>
      <c r="P411" s="12" t="s">
        <v>8266</v>
      </c>
      <c r="Q411" t="s">
        <v>8268</v>
      </c>
      <c r="R411" s="9">
        <v>42467.144166666665</v>
      </c>
      <c r="S411" s="9">
        <v>42477.979166666672</v>
      </c>
    </row>
    <row r="412" spans="1:19" ht="246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1">
        <v>1480947054</v>
      </c>
      <c r="J412">
        <v>1475759454</v>
      </c>
      <c r="K412" t="b">
        <v>0</v>
      </c>
      <c r="L412">
        <v>5</v>
      </c>
      <c r="M412" t="b">
        <v>1</v>
      </c>
      <c r="N412">
        <v>100</v>
      </c>
      <c r="O412">
        <v>20</v>
      </c>
      <c r="P412" s="12" t="s">
        <v>8266</v>
      </c>
      <c r="Q412" t="s">
        <v>8268</v>
      </c>
      <c r="R412" s="9">
        <v>42649.54923611111</v>
      </c>
      <c r="S412" s="9">
        <v>42709.590902777782</v>
      </c>
    </row>
    <row r="413" spans="1:19" ht="14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1">
        <v>1476390164</v>
      </c>
      <c r="J413">
        <v>1473970964</v>
      </c>
      <c r="K413" t="b">
        <v>0</v>
      </c>
      <c r="L413">
        <v>4</v>
      </c>
      <c r="M413" t="b">
        <v>1</v>
      </c>
      <c r="N413">
        <v>130</v>
      </c>
      <c r="O413">
        <v>3.25</v>
      </c>
      <c r="P413" s="12" t="s">
        <v>8266</v>
      </c>
      <c r="Q413" t="s">
        <v>8268</v>
      </c>
      <c r="R413" s="9">
        <v>42628.849120370374</v>
      </c>
      <c r="S413" s="9">
        <v>42656.849120370374</v>
      </c>
    </row>
  </sheetData>
  <conditionalFormatting sqref="N1:O1 N2:N413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1C8B-1604-4542-8422-3776EAA38877}">
  <dimension ref="A1:S251"/>
  <sheetViews>
    <sheetView workbookViewId="0">
      <selection sqref="A1:S251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8323</v>
      </c>
      <c r="Q1" s="1" t="s">
        <v>8270</v>
      </c>
      <c r="R1" s="17" t="s">
        <v>8324</v>
      </c>
      <c r="S1" s="17" t="s">
        <v>8325</v>
      </c>
    </row>
    <row r="2" spans="1:19" ht="159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 s="11">
        <v>1422759240</v>
      </c>
      <c r="J2">
        <v>1418824867</v>
      </c>
      <c r="K2" t="b">
        <v>0</v>
      </c>
      <c r="L2">
        <v>197</v>
      </c>
      <c r="M2" t="b">
        <v>0</v>
      </c>
      <c r="N2">
        <v>70</v>
      </c>
      <c r="O2">
        <v>63.56</v>
      </c>
      <c r="P2" s="12" t="s">
        <v>8266</v>
      </c>
      <c r="Q2" t="s">
        <v>8268</v>
      </c>
      <c r="R2" s="9">
        <v>41990.584108796291</v>
      </c>
      <c r="S2" s="9">
        <v>42036.120833333334</v>
      </c>
    </row>
    <row r="3" spans="1:19" ht="290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 s="11">
        <v>1404194400</v>
      </c>
      <c r="J3">
        <v>1400600840</v>
      </c>
      <c r="K3" t="b">
        <v>0</v>
      </c>
      <c r="L3">
        <v>84</v>
      </c>
      <c r="M3" t="b">
        <v>0</v>
      </c>
      <c r="N3">
        <v>22</v>
      </c>
      <c r="O3">
        <v>128.27000000000001</v>
      </c>
      <c r="P3" s="12" t="s">
        <v>8266</v>
      </c>
      <c r="Q3" t="s">
        <v>8268</v>
      </c>
      <c r="R3" s="9">
        <v>41779.657870370371</v>
      </c>
      <c r="S3" s="9">
        <v>41821.25</v>
      </c>
    </row>
    <row r="4" spans="1:19" ht="275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 s="11">
        <v>1475697054</v>
      </c>
      <c r="J4">
        <v>1473105054</v>
      </c>
      <c r="K4" t="b">
        <v>0</v>
      </c>
      <c r="L4">
        <v>60</v>
      </c>
      <c r="M4" t="b">
        <v>0</v>
      </c>
      <c r="N4">
        <v>42</v>
      </c>
      <c r="O4">
        <v>105.03</v>
      </c>
      <c r="P4" s="12" t="s">
        <v>8266</v>
      </c>
      <c r="Q4" t="s">
        <v>8268</v>
      </c>
      <c r="R4" s="9">
        <v>42618.827013888891</v>
      </c>
      <c r="S4" s="9">
        <v>42648.827013888891</v>
      </c>
    </row>
    <row r="5" spans="1:19" ht="290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 s="11">
        <v>1401778740</v>
      </c>
      <c r="J5">
        <v>1399474134</v>
      </c>
      <c r="K5" t="b">
        <v>1</v>
      </c>
      <c r="L5">
        <v>50</v>
      </c>
      <c r="M5" t="b">
        <v>0</v>
      </c>
      <c r="N5">
        <v>41</v>
      </c>
      <c r="O5">
        <v>81.319999999999993</v>
      </c>
      <c r="P5" s="12" t="s">
        <v>8266</v>
      </c>
      <c r="Q5" t="s">
        <v>8268</v>
      </c>
      <c r="R5" s="9">
        <v>41766.617291666669</v>
      </c>
      <c r="S5" s="9">
        <v>41793.290972222225</v>
      </c>
    </row>
    <row r="6" spans="1:19" ht="26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 s="11">
        <v>1462766400</v>
      </c>
      <c r="J6">
        <v>1460219110</v>
      </c>
      <c r="K6" t="b">
        <v>0</v>
      </c>
      <c r="L6">
        <v>37</v>
      </c>
      <c r="M6" t="b">
        <v>0</v>
      </c>
      <c r="N6">
        <v>78</v>
      </c>
      <c r="O6">
        <v>105.54</v>
      </c>
      <c r="P6" s="12" t="s">
        <v>8266</v>
      </c>
      <c r="Q6" t="s">
        <v>8268</v>
      </c>
      <c r="R6" s="9">
        <v>42469.68414351852</v>
      </c>
      <c r="S6" s="9">
        <v>42499.166666666672</v>
      </c>
    </row>
    <row r="7" spans="1:19" ht="275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 s="11">
        <v>1400569140</v>
      </c>
      <c r="J7">
        <v>1397854356</v>
      </c>
      <c r="K7" t="b">
        <v>0</v>
      </c>
      <c r="L7">
        <v>46</v>
      </c>
      <c r="M7" t="b">
        <v>0</v>
      </c>
      <c r="N7">
        <v>35</v>
      </c>
      <c r="O7">
        <v>84.28</v>
      </c>
      <c r="P7" s="12" t="s">
        <v>8266</v>
      </c>
      <c r="Q7" t="s">
        <v>8268</v>
      </c>
      <c r="R7" s="9">
        <v>41747.86986111111</v>
      </c>
      <c r="S7" s="9">
        <v>41779.290972222225</v>
      </c>
    </row>
    <row r="8" spans="1:19" ht="159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 s="11">
        <v>1413925887</v>
      </c>
      <c r="J8">
        <v>1411333887</v>
      </c>
      <c r="K8" t="b">
        <v>0</v>
      </c>
      <c r="L8">
        <v>25</v>
      </c>
      <c r="M8" t="b">
        <v>0</v>
      </c>
      <c r="N8">
        <v>37</v>
      </c>
      <c r="O8">
        <v>147.4</v>
      </c>
      <c r="P8" s="12" t="s">
        <v>8266</v>
      </c>
      <c r="Q8" t="s">
        <v>8268</v>
      </c>
      <c r="R8" s="9">
        <v>41903.882951388885</v>
      </c>
      <c r="S8" s="9">
        <v>41933.882951388885</v>
      </c>
    </row>
    <row r="9" spans="1:19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 s="11">
        <v>1427936400</v>
      </c>
      <c r="J9">
        <v>1424221866</v>
      </c>
      <c r="K9" t="b">
        <v>0</v>
      </c>
      <c r="L9">
        <v>33</v>
      </c>
      <c r="M9" t="b">
        <v>0</v>
      </c>
      <c r="N9">
        <v>71</v>
      </c>
      <c r="O9">
        <v>106.97</v>
      </c>
      <c r="P9" s="12" t="s">
        <v>8266</v>
      </c>
      <c r="Q9" t="s">
        <v>8268</v>
      </c>
      <c r="R9" s="9">
        <v>42053.049375000002</v>
      </c>
      <c r="S9" s="9">
        <v>42096.041666666672</v>
      </c>
    </row>
    <row r="10" spans="1:19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 s="11">
        <v>1407562632</v>
      </c>
      <c r="J10">
        <v>1404970632</v>
      </c>
      <c r="K10" t="b">
        <v>0</v>
      </c>
      <c r="L10">
        <v>7</v>
      </c>
      <c r="M10" t="b">
        <v>0</v>
      </c>
      <c r="N10">
        <v>62</v>
      </c>
      <c r="O10">
        <v>486.43</v>
      </c>
      <c r="P10" s="12" t="s">
        <v>8266</v>
      </c>
      <c r="Q10" t="s">
        <v>8268</v>
      </c>
      <c r="R10" s="9">
        <v>41830.234166666669</v>
      </c>
      <c r="S10" s="9">
        <v>41860.234166666669</v>
      </c>
    </row>
    <row r="11" spans="1:19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 s="11">
        <v>1443408550</v>
      </c>
      <c r="J11">
        <v>1439952550</v>
      </c>
      <c r="K11" t="b">
        <v>0</v>
      </c>
      <c r="L11">
        <v>17</v>
      </c>
      <c r="M11" t="b">
        <v>0</v>
      </c>
      <c r="N11">
        <v>61</v>
      </c>
      <c r="O11">
        <v>179.12</v>
      </c>
      <c r="P11" s="12" t="s">
        <v>8266</v>
      </c>
      <c r="Q11" t="s">
        <v>8268</v>
      </c>
      <c r="R11" s="9">
        <v>42235.117476851854</v>
      </c>
      <c r="S11" s="9">
        <v>42275.117476851854</v>
      </c>
    </row>
    <row r="12" spans="1:19" ht="232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 s="11">
        <v>1417033777</v>
      </c>
      <c r="J12">
        <v>1414438177</v>
      </c>
      <c r="K12" t="b">
        <v>0</v>
      </c>
      <c r="L12">
        <v>36</v>
      </c>
      <c r="M12" t="b">
        <v>0</v>
      </c>
      <c r="N12">
        <v>37</v>
      </c>
      <c r="O12">
        <v>83.14</v>
      </c>
      <c r="P12" s="12" t="s">
        <v>8266</v>
      </c>
      <c r="Q12" t="s">
        <v>8268</v>
      </c>
      <c r="R12" s="9">
        <v>41939.8122337963</v>
      </c>
      <c r="S12" s="9">
        <v>41969.853900462964</v>
      </c>
    </row>
    <row r="13" spans="1:19" ht="275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 s="11">
        <v>1404253800</v>
      </c>
      <c r="J13">
        <v>1402784964</v>
      </c>
      <c r="K13" t="b">
        <v>0</v>
      </c>
      <c r="L13">
        <v>17</v>
      </c>
      <c r="M13" t="b">
        <v>0</v>
      </c>
      <c r="N13">
        <v>47</v>
      </c>
      <c r="O13">
        <v>166.06</v>
      </c>
      <c r="P13" s="12" t="s">
        <v>8266</v>
      </c>
      <c r="Q13" t="s">
        <v>8268</v>
      </c>
      <c r="R13" s="9">
        <v>41804.937083333331</v>
      </c>
      <c r="S13" s="9">
        <v>41821.9375</v>
      </c>
    </row>
    <row r="14" spans="1:19" ht="275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 s="11">
        <v>1440090300</v>
      </c>
      <c r="J14">
        <v>1436305452</v>
      </c>
      <c r="K14" t="b">
        <v>0</v>
      </c>
      <c r="L14">
        <v>29</v>
      </c>
      <c r="M14" t="b">
        <v>0</v>
      </c>
      <c r="N14">
        <v>23</v>
      </c>
      <c r="O14">
        <v>96.55</v>
      </c>
      <c r="P14" s="12" t="s">
        <v>8266</v>
      </c>
      <c r="Q14" t="s">
        <v>8268</v>
      </c>
      <c r="R14" s="9">
        <v>42192.905694444446</v>
      </c>
      <c r="S14" s="9">
        <v>42236.711805555555</v>
      </c>
    </row>
    <row r="15" spans="1:19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 s="11">
        <v>1439662344</v>
      </c>
      <c r="J15">
        <v>1434478344</v>
      </c>
      <c r="K15" t="b">
        <v>0</v>
      </c>
      <c r="L15">
        <v>8</v>
      </c>
      <c r="M15" t="b">
        <v>0</v>
      </c>
      <c r="N15">
        <v>17</v>
      </c>
      <c r="O15">
        <v>315.5</v>
      </c>
      <c r="P15" s="12" t="s">
        <v>8266</v>
      </c>
      <c r="Q15" t="s">
        <v>8268</v>
      </c>
      <c r="R15" s="9">
        <v>42171.758611111116</v>
      </c>
      <c r="S15" s="9">
        <v>42231.758611111116</v>
      </c>
    </row>
    <row r="16" spans="1:19" ht="246.5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 s="11">
        <v>1437188400</v>
      </c>
      <c r="J16">
        <v>1432100004</v>
      </c>
      <c r="K16" t="b">
        <v>0</v>
      </c>
      <c r="L16">
        <v>2</v>
      </c>
      <c r="M16" t="b">
        <v>0</v>
      </c>
      <c r="N16">
        <v>31</v>
      </c>
      <c r="O16">
        <v>1250</v>
      </c>
      <c r="P16" s="12" t="s">
        <v>8266</v>
      </c>
      <c r="Q16" t="s">
        <v>8268</v>
      </c>
      <c r="R16" s="9">
        <v>42144.231527777782</v>
      </c>
      <c r="S16" s="9">
        <v>42203.125</v>
      </c>
    </row>
    <row r="17" spans="1:19" ht="26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 s="11">
        <v>1468249760</v>
      </c>
      <c r="J17">
        <v>1465830560</v>
      </c>
      <c r="K17" t="b">
        <v>0</v>
      </c>
      <c r="L17">
        <v>10</v>
      </c>
      <c r="M17" t="b">
        <v>0</v>
      </c>
      <c r="N17">
        <v>86</v>
      </c>
      <c r="O17">
        <v>248.5</v>
      </c>
      <c r="P17" s="12" t="s">
        <v>8266</v>
      </c>
      <c r="Q17" t="s">
        <v>8268</v>
      </c>
      <c r="R17" s="9">
        <v>42534.631481481483</v>
      </c>
      <c r="S17" s="9">
        <v>42562.631481481483</v>
      </c>
    </row>
    <row r="18" spans="1:19" ht="217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 s="11">
        <v>1433723033</v>
      </c>
      <c r="J18">
        <v>1428539033</v>
      </c>
      <c r="K18" t="b">
        <v>0</v>
      </c>
      <c r="L18">
        <v>39</v>
      </c>
      <c r="M18" t="b">
        <v>0</v>
      </c>
      <c r="N18">
        <v>32</v>
      </c>
      <c r="O18">
        <v>60.67</v>
      </c>
      <c r="P18" s="12" t="s">
        <v>8266</v>
      </c>
      <c r="Q18" t="s">
        <v>8268</v>
      </c>
      <c r="R18" s="9">
        <v>42103.016585648147</v>
      </c>
      <c r="S18" s="9">
        <v>42163.016585648147</v>
      </c>
    </row>
    <row r="19" spans="1:19" ht="26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 s="11">
        <v>1403823722</v>
      </c>
      <c r="J19">
        <v>1401231722</v>
      </c>
      <c r="K19" t="b">
        <v>0</v>
      </c>
      <c r="L19">
        <v>40</v>
      </c>
      <c r="M19" t="b">
        <v>0</v>
      </c>
      <c r="N19">
        <v>15</v>
      </c>
      <c r="O19">
        <v>57.25</v>
      </c>
      <c r="P19" s="12" t="s">
        <v>8266</v>
      </c>
      <c r="Q19" t="s">
        <v>8268</v>
      </c>
      <c r="R19" s="9">
        <v>41786.959745370368</v>
      </c>
      <c r="S19" s="9">
        <v>41816.959745370368</v>
      </c>
    </row>
    <row r="20" spans="1:19" ht="290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 s="11">
        <v>1445196989</v>
      </c>
      <c r="J20">
        <v>1442604989</v>
      </c>
      <c r="K20" t="b">
        <v>1</v>
      </c>
      <c r="L20">
        <v>43</v>
      </c>
      <c r="M20" t="b">
        <v>0</v>
      </c>
      <c r="N20">
        <v>16</v>
      </c>
      <c r="O20">
        <v>49.51</v>
      </c>
      <c r="P20" s="12" t="s">
        <v>8266</v>
      </c>
      <c r="Q20" t="s">
        <v>8268</v>
      </c>
      <c r="R20" s="9">
        <v>42265.817002314812</v>
      </c>
      <c r="S20" s="9">
        <v>42295.817002314812</v>
      </c>
    </row>
    <row r="21" spans="1:19" ht="246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 s="11">
        <v>1452827374</v>
      </c>
      <c r="J21">
        <v>1450235374</v>
      </c>
      <c r="K21" t="b">
        <v>0</v>
      </c>
      <c r="L21">
        <v>26</v>
      </c>
      <c r="M21" t="b">
        <v>0</v>
      </c>
      <c r="N21">
        <v>14</v>
      </c>
      <c r="O21">
        <v>78.08</v>
      </c>
      <c r="P21" s="12" t="s">
        <v>8266</v>
      </c>
      <c r="Q21" t="s">
        <v>8268</v>
      </c>
      <c r="R21" s="9">
        <v>42354.131643518514</v>
      </c>
      <c r="S21" s="9">
        <v>42384.131643518514</v>
      </c>
    </row>
    <row r="22" spans="1:19" ht="26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 s="11">
        <v>1454734740</v>
      </c>
      <c r="J22">
        <v>1451684437</v>
      </c>
      <c r="K22" t="b">
        <v>0</v>
      </c>
      <c r="L22">
        <v>5</v>
      </c>
      <c r="M22" t="b">
        <v>0</v>
      </c>
      <c r="N22">
        <v>19</v>
      </c>
      <c r="O22">
        <v>381.6</v>
      </c>
      <c r="P22" s="12" t="s">
        <v>8266</v>
      </c>
      <c r="Q22" t="s">
        <v>8268</v>
      </c>
      <c r="R22" s="9">
        <v>42370.90320601852</v>
      </c>
      <c r="S22" s="9">
        <v>42406.207638888889</v>
      </c>
    </row>
    <row r="23" spans="1:19" ht="203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 s="11">
        <v>1439957176</v>
      </c>
      <c r="J23">
        <v>1437365176</v>
      </c>
      <c r="K23" t="b">
        <v>0</v>
      </c>
      <c r="L23">
        <v>31</v>
      </c>
      <c r="M23" t="b">
        <v>0</v>
      </c>
      <c r="N23">
        <v>9</v>
      </c>
      <c r="O23">
        <v>60.06</v>
      </c>
      <c r="P23" s="12" t="s">
        <v>8266</v>
      </c>
      <c r="Q23" t="s">
        <v>8268</v>
      </c>
      <c r="R23" s="9">
        <v>42205.171018518522</v>
      </c>
      <c r="S23" s="9">
        <v>42235.171018518522</v>
      </c>
    </row>
    <row r="24" spans="1:19" ht="159.5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 s="11">
        <v>1431206058</v>
      </c>
      <c r="J24">
        <v>1428614058</v>
      </c>
      <c r="K24" t="b">
        <v>0</v>
      </c>
      <c r="L24">
        <v>20</v>
      </c>
      <c r="M24" t="b">
        <v>0</v>
      </c>
      <c r="N24">
        <v>16</v>
      </c>
      <c r="O24">
        <v>89.4</v>
      </c>
      <c r="P24" s="12" t="s">
        <v>8266</v>
      </c>
      <c r="Q24" t="s">
        <v>8268</v>
      </c>
      <c r="R24" s="9">
        <v>42103.884930555556</v>
      </c>
      <c r="S24" s="9">
        <v>42133.884930555556</v>
      </c>
    </row>
    <row r="25" spans="1:19" ht="203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 s="11">
        <v>1446483000</v>
      </c>
      <c r="J25">
        <v>1443811268</v>
      </c>
      <c r="K25" t="b">
        <v>0</v>
      </c>
      <c r="L25">
        <v>13</v>
      </c>
      <c r="M25" t="b">
        <v>0</v>
      </c>
      <c r="N25">
        <v>36</v>
      </c>
      <c r="O25">
        <v>137.08000000000001</v>
      </c>
      <c r="P25" s="12" t="s">
        <v>8266</v>
      </c>
      <c r="Q25" t="s">
        <v>8268</v>
      </c>
      <c r="R25" s="9">
        <v>42279.778564814813</v>
      </c>
      <c r="S25" s="9">
        <v>42310.701388888891</v>
      </c>
    </row>
    <row r="26" spans="1:19" ht="217.5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 s="11">
        <v>1414348166</v>
      </c>
      <c r="J26">
        <v>1412879366</v>
      </c>
      <c r="K26" t="b">
        <v>0</v>
      </c>
      <c r="L26">
        <v>38</v>
      </c>
      <c r="M26" t="b">
        <v>0</v>
      </c>
      <c r="N26">
        <v>24</v>
      </c>
      <c r="O26">
        <v>45.84</v>
      </c>
      <c r="P26" s="12" t="s">
        <v>8266</v>
      </c>
      <c r="Q26" t="s">
        <v>8268</v>
      </c>
      <c r="R26" s="9">
        <v>41921.770439814813</v>
      </c>
      <c r="S26" s="9">
        <v>41938.770439814813</v>
      </c>
    </row>
    <row r="27" spans="1:19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 s="11">
        <v>1437283391</v>
      </c>
      <c r="J27">
        <v>1433395391</v>
      </c>
      <c r="K27" t="b">
        <v>1</v>
      </c>
      <c r="L27">
        <v>9</v>
      </c>
      <c r="M27" t="b">
        <v>0</v>
      </c>
      <c r="N27">
        <v>16</v>
      </c>
      <c r="O27">
        <v>188.56</v>
      </c>
      <c r="P27" s="12" t="s">
        <v>8266</v>
      </c>
      <c r="Q27" t="s">
        <v>8268</v>
      </c>
      <c r="R27" s="9">
        <v>42159.224432870367</v>
      </c>
      <c r="S27" s="9">
        <v>42204.224432870367</v>
      </c>
    </row>
    <row r="28" spans="1:19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 s="11">
        <v>1446131207</v>
      </c>
      <c r="J28">
        <v>1443712007</v>
      </c>
      <c r="K28" t="b">
        <v>0</v>
      </c>
      <c r="L28">
        <v>20</v>
      </c>
      <c r="M28" t="b">
        <v>0</v>
      </c>
      <c r="N28">
        <v>27</v>
      </c>
      <c r="O28">
        <v>68.099999999999994</v>
      </c>
      <c r="P28" s="12" t="s">
        <v>8266</v>
      </c>
      <c r="Q28" t="s">
        <v>8268</v>
      </c>
      <c r="R28" s="9">
        <v>42278.629710648151</v>
      </c>
      <c r="S28" s="9">
        <v>42306.629710648151</v>
      </c>
    </row>
    <row r="29" spans="1:19" ht="26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 s="11">
        <v>1482339794</v>
      </c>
      <c r="J29">
        <v>1479747794</v>
      </c>
      <c r="K29" t="b">
        <v>0</v>
      </c>
      <c r="L29">
        <v>6</v>
      </c>
      <c r="M29" t="b">
        <v>0</v>
      </c>
      <c r="N29">
        <v>9</v>
      </c>
      <c r="O29">
        <v>222.5</v>
      </c>
      <c r="P29" s="12" t="s">
        <v>8266</v>
      </c>
      <c r="Q29" t="s">
        <v>8268</v>
      </c>
      <c r="R29" s="9">
        <v>42695.7105787037</v>
      </c>
      <c r="S29" s="9">
        <v>42725.7105787037</v>
      </c>
    </row>
    <row r="30" spans="1:19" ht="275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 s="11">
        <v>1469213732</v>
      </c>
      <c r="J30">
        <v>1466621732</v>
      </c>
      <c r="K30" t="b">
        <v>0</v>
      </c>
      <c r="L30">
        <v>6</v>
      </c>
      <c r="M30" t="b">
        <v>0</v>
      </c>
      <c r="N30">
        <v>1</v>
      </c>
      <c r="O30">
        <v>217.5</v>
      </c>
      <c r="P30" s="12" t="s">
        <v>8266</v>
      </c>
      <c r="Q30" t="s">
        <v>8268</v>
      </c>
      <c r="R30" s="9">
        <v>42543.788564814815</v>
      </c>
      <c r="S30" s="9">
        <v>42573.788564814815</v>
      </c>
    </row>
    <row r="31" spans="1:19" ht="203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 s="11">
        <v>1468729149</v>
      </c>
      <c r="J31">
        <v>1463545149</v>
      </c>
      <c r="K31" t="b">
        <v>0</v>
      </c>
      <c r="L31">
        <v>7</v>
      </c>
      <c r="M31" t="b">
        <v>0</v>
      </c>
      <c r="N31">
        <v>4</v>
      </c>
      <c r="O31">
        <v>175</v>
      </c>
      <c r="P31" s="12" t="s">
        <v>8266</v>
      </c>
      <c r="Q31" t="s">
        <v>8268</v>
      </c>
      <c r="R31" s="9">
        <v>42508.179965277777</v>
      </c>
      <c r="S31" s="9">
        <v>42568.179965277777</v>
      </c>
    </row>
    <row r="32" spans="1:19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 s="11">
        <v>1409514709</v>
      </c>
      <c r="J32">
        <v>1406058798</v>
      </c>
      <c r="K32" t="b">
        <v>0</v>
      </c>
      <c r="L32">
        <v>14</v>
      </c>
      <c r="M32" t="b">
        <v>0</v>
      </c>
      <c r="N32">
        <v>17</v>
      </c>
      <c r="O32">
        <v>82.57</v>
      </c>
      <c r="P32" s="12" t="s">
        <v>8266</v>
      </c>
      <c r="Q32" t="s">
        <v>8268</v>
      </c>
      <c r="R32" s="9">
        <v>41842.828680555554</v>
      </c>
      <c r="S32" s="9">
        <v>41882.827650462961</v>
      </c>
    </row>
    <row r="33" spans="1:19" ht="203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 s="11">
        <v>1409344985</v>
      </c>
      <c r="J33">
        <v>1406752985</v>
      </c>
      <c r="K33" t="b">
        <v>0</v>
      </c>
      <c r="L33">
        <v>14</v>
      </c>
      <c r="M33" t="b">
        <v>0</v>
      </c>
      <c r="N33">
        <v>38</v>
      </c>
      <c r="O33">
        <v>81.569999999999993</v>
      </c>
      <c r="P33" s="12" t="s">
        <v>8266</v>
      </c>
      <c r="Q33" t="s">
        <v>8268</v>
      </c>
      <c r="R33" s="9">
        <v>41850.863252314812</v>
      </c>
      <c r="S33" s="9">
        <v>41880.863252314812</v>
      </c>
    </row>
    <row r="34" spans="1:19" ht="275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 s="11">
        <v>1413234316</v>
      </c>
      <c r="J34">
        <v>1408050316</v>
      </c>
      <c r="K34" t="b">
        <v>0</v>
      </c>
      <c r="L34">
        <v>13</v>
      </c>
      <c r="M34" t="b">
        <v>0</v>
      </c>
      <c r="N34">
        <v>38</v>
      </c>
      <c r="O34">
        <v>86.62</v>
      </c>
      <c r="P34" s="12" t="s">
        <v>8266</v>
      </c>
      <c r="Q34" t="s">
        <v>8268</v>
      </c>
      <c r="R34" s="9">
        <v>41865.878657407404</v>
      </c>
      <c r="S34" s="9">
        <v>41925.878657407404</v>
      </c>
    </row>
    <row r="35" spans="1:19" ht="246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 s="11">
        <v>1468716180</v>
      </c>
      <c r="J35">
        <v>1466205262</v>
      </c>
      <c r="K35" t="b">
        <v>0</v>
      </c>
      <c r="L35">
        <v>12</v>
      </c>
      <c r="M35" t="b">
        <v>0</v>
      </c>
      <c r="N35">
        <v>16</v>
      </c>
      <c r="O35">
        <v>91.83</v>
      </c>
      <c r="P35" s="12" t="s">
        <v>8266</v>
      </c>
      <c r="Q35" t="s">
        <v>8268</v>
      </c>
      <c r="R35" s="9">
        <v>42538.968310185184</v>
      </c>
      <c r="S35" s="9">
        <v>42568.029861111107</v>
      </c>
    </row>
    <row r="36" spans="1:19" ht="26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 s="11">
        <v>1401587064</v>
      </c>
      <c r="J36">
        <v>1399427064</v>
      </c>
      <c r="K36" t="b">
        <v>1</v>
      </c>
      <c r="L36">
        <v>19</v>
      </c>
      <c r="M36" t="b">
        <v>0</v>
      </c>
      <c r="N36">
        <v>21</v>
      </c>
      <c r="O36">
        <v>56.05</v>
      </c>
      <c r="P36" s="12" t="s">
        <v>8266</v>
      </c>
      <c r="Q36" t="s">
        <v>8268</v>
      </c>
      <c r="R36" s="9">
        <v>41766.072500000002</v>
      </c>
      <c r="S36" s="9">
        <v>41791.072500000002</v>
      </c>
    </row>
    <row r="37" spans="1:19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 s="11">
        <v>1407858710</v>
      </c>
      <c r="J37">
        <v>1405266710</v>
      </c>
      <c r="K37" t="b">
        <v>0</v>
      </c>
      <c r="L37">
        <v>13</v>
      </c>
      <c r="M37" t="b">
        <v>0</v>
      </c>
      <c r="N37">
        <v>18</v>
      </c>
      <c r="O37">
        <v>81.540000000000006</v>
      </c>
      <c r="P37" s="12" t="s">
        <v>8266</v>
      </c>
      <c r="Q37" t="s">
        <v>8268</v>
      </c>
      <c r="R37" s="9">
        <v>41833.660995370366</v>
      </c>
      <c r="S37" s="9">
        <v>41863.660995370366</v>
      </c>
    </row>
    <row r="38" spans="1:19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 s="11">
        <v>1448863449</v>
      </c>
      <c r="J38">
        <v>1446267849</v>
      </c>
      <c r="K38" t="b">
        <v>0</v>
      </c>
      <c r="L38">
        <v>7</v>
      </c>
      <c r="M38" t="b">
        <v>0</v>
      </c>
      <c r="N38">
        <v>10</v>
      </c>
      <c r="O38">
        <v>142.86000000000001</v>
      </c>
      <c r="P38" s="12" t="s">
        <v>8266</v>
      </c>
      <c r="Q38" t="s">
        <v>8268</v>
      </c>
      <c r="R38" s="9">
        <v>42308.211215277777</v>
      </c>
      <c r="S38" s="9">
        <v>42338.252881944441</v>
      </c>
    </row>
    <row r="39" spans="1:19" ht="26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 s="11">
        <v>1422473831</v>
      </c>
      <c r="J39">
        <v>1419881831</v>
      </c>
      <c r="K39" t="b">
        <v>0</v>
      </c>
      <c r="L39">
        <v>8</v>
      </c>
      <c r="M39" t="b">
        <v>0</v>
      </c>
      <c r="N39">
        <v>38</v>
      </c>
      <c r="O39">
        <v>119.13</v>
      </c>
      <c r="P39" s="12" t="s">
        <v>8266</v>
      </c>
      <c r="Q39" t="s">
        <v>8268</v>
      </c>
      <c r="R39" s="9">
        <v>42002.817488425921</v>
      </c>
      <c r="S39" s="9">
        <v>42032.817488425921</v>
      </c>
    </row>
    <row r="40" spans="1:19" ht="275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 s="11">
        <v>1405882287</v>
      </c>
      <c r="J40">
        <v>1400698287</v>
      </c>
      <c r="K40" t="b">
        <v>1</v>
      </c>
      <c r="L40">
        <v>34</v>
      </c>
      <c r="M40" t="b">
        <v>0</v>
      </c>
      <c r="N40">
        <v>9</v>
      </c>
      <c r="O40">
        <v>25.65</v>
      </c>
      <c r="P40" s="12" t="s">
        <v>8266</v>
      </c>
      <c r="Q40" t="s">
        <v>8268</v>
      </c>
      <c r="R40" s="9">
        <v>41780.785729166666</v>
      </c>
      <c r="S40" s="9">
        <v>41840.785729166666</v>
      </c>
    </row>
    <row r="41" spans="1:19" ht="246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 s="11">
        <v>1443711774</v>
      </c>
      <c r="J41">
        <v>1441119774</v>
      </c>
      <c r="K41" t="b">
        <v>1</v>
      </c>
      <c r="L41">
        <v>12</v>
      </c>
      <c r="M41" t="b">
        <v>0</v>
      </c>
      <c r="N41">
        <v>2</v>
      </c>
      <c r="O41">
        <v>70.17</v>
      </c>
      <c r="P41" s="12" t="s">
        <v>8266</v>
      </c>
      <c r="Q41" t="s">
        <v>8268</v>
      </c>
      <c r="R41" s="9">
        <v>42248.627013888887</v>
      </c>
      <c r="S41" s="9">
        <v>42278.627013888887</v>
      </c>
    </row>
    <row r="42" spans="1:19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 s="11">
        <v>1467575940</v>
      </c>
      <c r="J42">
        <v>1465856639</v>
      </c>
      <c r="K42" t="b">
        <v>0</v>
      </c>
      <c r="L42">
        <v>9</v>
      </c>
      <c r="M42" t="b">
        <v>0</v>
      </c>
      <c r="N42">
        <v>53</v>
      </c>
      <c r="O42">
        <v>88.33</v>
      </c>
      <c r="P42" s="12" t="s">
        <v>8266</v>
      </c>
      <c r="Q42" t="s">
        <v>8268</v>
      </c>
      <c r="R42" s="9">
        <v>42534.933321759265</v>
      </c>
      <c r="S42" s="9">
        <v>42554.832638888889</v>
      </c>
    </row>
    <row r="43" spans="1:19" ht="246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 s="11">
        <v>1452795416</v>
      </c>
      <c r="J43">
        <v>1450203416</v>
      </c>
      <c r="K43" t="b">
        <v>0</v>
      </c>
      <c r="L43">
        <v>6</v>
      </c>
      <c r="M43" t="b">
        <v>0</v>
      </c>
      <c r="N43">
        <v>22</v>
      </c>
      <c r="O43">
        <v>126.5</v>
      </c>
      <c r="P43" s="12" t="s">
        <v>8266</v>
      </c>
      <c r="Q43" t="s">
        <v>8268</v>
      </c>
      <c r="R43" s="9">
        <v>42353.761759259258</v>
      </c>
      <c r="S43" s="9">
        <v>42383.761759259258</v>
      </c>
    </row>
    <row r="44" spans="1:19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 s="11">
        <v>1400301165</v>
      </c>
      <c r="J44">
        <v>1397709165</v>
      </c>
      <c r="K44" t="b">
        <v>0</v>
      </c>
      <c r="L44">
        <v>9</v>
      </c>
      <c r="M44" t="b">
        <v>0</v>
      </c>
      <c r="N44">
        <v>15</v>
      </c>
      <c r="O44">
        <v>83.33</v>
      </c>
      <c r="P44" s="12" t="s">
        <v>8266</v>
      </c>
      <c r="Q44" t="s">
        <v>8268</v>
      </c>
      <c r="R44" s="9">
        <v>41746.189409722225</v>
      </c>
      <c r="S44" s="9">
        <v>41776.189409722225</v>
      </c>
    </row>
    <row r="45" spans="1:19" ht="246.5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 s="11">
        <v>1413953940</v>
      </c>
      <c r="J45">
        <v>1410141900</v>
      </c>
      <c r="K45" t="b">
        <v>0</v>
      </c>
      <c r="L45">
        <v>8</v>
      </c>
      <c r="M45" t="b">
        <v>0</v>
      </c>
      <c r="N45">
        <v>37</v>
      </c>
      <c r="O45">
        <v>91.25</v>
      </c>
      <c r="P45" s="12" t="s">
        <v>8266</v>
      </c>
      <c r="Q45" t="s">
        <v>8268</v>
      </c>
      <c r="R45" s="9">
        <v>41890.086805555555</v>
      </c>
      <c r="S45" s="9">
        <v>41934.207638888889</v>
      </c>
    </row>
    <row r="46" spans="1:19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 s="11">
        <v>1427580426</v>
      </c>
      <c r="J46">
        <v>1424992026</v>
      </c>
      <c r="K46" t="b">
        <v>0</v>
      </c>
      <c r="L46">
        <v>12</v>
      </c>
      <c r="M46" t="b">
        <v>0</v>
      </c>
      <c r="N46">
        <v>57</v>
      </c>
      <c r="O46">
        <v>59.58</v>
      </c>
      <c r="P46" s="12" t="s">
        <v>8266</v>
      </c>
      <c r="Q46" t="s">
        <v>8268</v>
      </c>
      <c r="R46" s="9">
        <v>42061.963263888887</v>
      </c>
      <c r="S46" s="9">
        <v>42091.921597222223</v>
      </c>
    </row>
    <row r="47" spans="1:19" ht="275.5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 s="11">
        <v>1435429626</v>
      </c>
      <c r="J47">
        <v>1431973626</v>
      </c>
      <c r="K47" t="b">
        <v>0</v>
      </c>
      <c r="L47">
        <v>14</v>
      </c>
      <c r="M47" t="b">
        <v>0</v>
      </c>
      <c r="N47">
        <v>37</v>
      </c>
      <c r="O47">
        <v>46.93</v>
      </c>
      <c r="P47" s="12" t="s">
        <v>8266</v>
      </c>
      <c r="Q47" t="s">
        <v>8268</v>
      </c>
      <c r="R47" s="9">
        <v>42142.768819444449</v>
      </c>
      <c r="S47" s="9">
        <v>42182.768819444449</v>
      </c>
    </row>
    <row r="48" spans="1:19" ht="246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 s="11">
        <v>1444971540</v>
      </c>
      <c r="J48">
        <v>1442593427</v>
      </c>
      <c r="K48" t="b">
        <v>0</v>
      </c>
      <c r="L48">
        <v>7</v>
      </c>
      <c r="M48" t="b">
        <v>0</v>
      </c>
      <c r="N48">
        <v>13</v>
      </c>
      <c r="O48">
        <v>93</v>
      </c>
      <c r="P48" s="12" t="s">
        <v>8266</v>
      </c>
      <c r="Q48" t="s">
        <v>8268</v>
      </c>
      <c r="R48" s="9">
        <v>42265.683182870373</v>
      </c>
      <c r="S48" s="9">
        <v>42293.207638888889</v>
      </c>
    </row>
    <row r="49" spans="1:19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 s="11">
        <v>1480525200</v>
      </c>
      <c r="J49">
        <v>1477781724</v>
      </c>
      <c r="K49" t="b">
        <v>0</v>
      </c>
      <c r="L49">
        <v>6</v>
      </c>
      <c r="M49" t="b">
        <v>0</v>
      </c>
      <c r="N49">
        <v>11</v>
      </c>
      <c r="O49">
        <v>108.33</v>
      </c>
      <c r="P49" s="12" t="s">
        <v>8266</v>
      </c>
      <c r="Q49" t="s">
        <v>8268</v>
      </c>
      <c r="R49" s="9">
        <v>42672.955138888887</v>
      </c>
      <c r="S49" s="9">
        <v>42704.708333333328</v>
      </c>
    </row>
    <row r="50" spans="1:19" ht="275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 s="11">
        <v>1406988000</v>
      </c>
      <c r="J50">
        <v>1403822912</v>
      </c>
      <c r="K50" t="b">
        <v>0</v>
      </c>
      <c r="L50">
        <v>16</v>
      </c>
      <c r="M50" t="b">
        <v>0</v>
      </c>
      <c r="N50">
        <v>32</v>
      </c>
      <c r="O50">
        <v>40.06</v>
      </c>
      <c r="P50" s="12" t="s">
        <v>8266</v>
      </c>
      <c r="Q50" t="s">
        <v>8268</v>
      </c>
      <c r="R50" s="9">
        <v>41816.950370370374</v>
      </c>
      <c r="S50" s="9">
        <v>41853.583333333336</v>
      </c>
    </row>
    <row r="51" spans="1:19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 s="11">
        <v>1456002300</v>
      </c>
      <c r="J51">
        <v>1454173120</v>
      </c>
      <c r="K51" t="b">
        <v>0</v>
      </c>
      <c r="L51">
        <v>19</v>
      </c>
      <c r="M51" t="b">
        <v>0</v>
      </c>
      <c r="N51">
        <v>32</v>
      </c>
      <c r="O51">
        <v>33.74</v>
      </c>
      <c r="P51" s="12" t="s">
        <v>8266</v>
      </c>
      <c r="Q51" t="s">
        <v>8268</v>
      </c>
      <c r="R51" s="9">
        <v>42399.707407407404</v>
      </c>
      <c r="S51" s="9">
        <v>42420.878472222219</v>
      </c>
    </row>
    <row r="52" spans="1:19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 s="11">
        <v>1481522400</v>
      </c>
      <c r="J52">
        <v>1480283321</v>
      </c>
      <c r="K52" t="b">
        <v>0</v>
      </c>
      <c r="L52">
        <v>12</v>
      </c>
      <c r="M52" t="b">
        <v>0</v>
      </c>
      <c r="N52">
        <v>21</v>
      </c>
      <c r="O52">
        <v>52.08</v>
      </c>
      <c r="P52" s="12" t="s">
        <v>8266</v>
      </c>
      <c r="Q52" t="s">
        <v>8268</v>
      </c>
      <c r="R52" s="9">
        <v>42701.908807870372</v>
      </c>
      <c r="S52" s="9">
        <v>42716.25</v>
      </c>
    </row>
    <row r="53" spans="1:19" ht="203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 s="11">
        <v>1473211313</v>
      </c>
      <c r="J53">
        <v>1472001713</v>
      </c>
      <c r="K53" t="b">
        <v>0</v>
      </c>
      <c r="L53">
        <v>17</v>
      </c>
      <c r="M53" t="b">
        <v>0</v>
      </c>
      <c r="N53">
        <v>18</v>
      </c>
      <c r="O53">
        <v>36.590000000000003</v>
      </c>
      <c r="P53" s="12" t="s">
        <v>8266</v>
      </c>
      <c r="Q53" t="s">
        <v>8268</v>
      </c>
      <c r="R53" s="9">
        <v>42606.056863425925</v>
      </c>
      <c r="S53" s="9">
        <v>42620.056863425925</v>
      </c>
    </row>
    <row r="54" spans="1:19" ht="261" x14ac:dyDescent="0.35">
      <c r="A54">
        <v>3976</v>
      </c>
      <c r="B54" s="3" t="s">
        <v>3973</v>
      </c>
      <c r="C54" s="3" t="s">
        <v>8083</v>
      </c>
      <c r="D54" s="6">
        <v>1300</v>
      </c>
      <c r="E54" s="8">
        <v>620</v>
      </c>
      <c r="F54" t="s">
        <v>8220</v>
      </c>
      <c r="G54" t="s">
        <v>8223</v>
      </c>
      <c r="H54" t="s">
        <v>8245</v>
      </c>
      <c r="I54" s="11">
        <v>1406876400</v>
      </c>
      <c r="J54">
        <v>1405024561</v>
      </c>
      <c r="K54" t="b">
        <v>0</v>
      </c>
      <c r="L54">
        <v>10</v>
      </c>
      <c r="M54" t="b">
        <v>0</v>
      </c>
      <c r="N54">
        <v>48</v>
      </c>
      <c r="O54">
        <v>62</v>
      </c>
      <c r="P54" s="12" t="s">
        <v>8266</v>
      </c>
      <c r="Q54" t="s">
        <v>8268</v>
      </c>
      <c r="R54" s="9">
        <v>41830.858344907407</v>
      </c>
      <c r="S54" s="9">
        <v>41852.291666666664</v>
      </c>
    </row>
    <row r="55" spans="1:19" ht="261" x14ac:dyDescent="0.35">
      <c r="A55">
        <v>3731</v>
      </c>
      <c r="B55" s="3" t="s">
        <v>3728</v>
      </c>
      <c r="C55" s="3" t="s">
        <v>7841</v>
      </c>
      <c r="D55" s="6">
        <v>5500</v>
      </c>
      <c r="E55" s="8">
        <v>620</v>
      </c>
      <c r="F55" t="s">
        <v>8220</v>
      </c>
      <c r="G55" t="s">
        <v>8223</v>
      </c>
      <c r="H55" t="s">
        <v>8245</v>
      </c>
      <c r="I55" s="11">
        <v>1420860180</v>
      </c>
      <c r="J55">
        <v>1418234646</v>
      </c>
      <c r="K55" t="b">
        <v>0</v>
      </c>
      <c r="L55">
        <v>12</v>
      </c>
      <c r="M55" t="b">
        <v>0</v>
      </c>
      <c r="N55">
        <v>11</v>
      </c>
      <c r="O55">
        <v>51.67</v>
      </c>
      <c r="P55" s="12" t="s">
        <v>8266</v>
      </c>
      <c r="Q55" t="s">
        <v>8268</v>
      </c>
      <c r="R55" s="9">
        <v>41983.752847222218</v>
      </c>
      <c r="S55" s="9">
        <v>42014.140972222223</v>
      </c>
    </row>
    <row r="56" spans="1:19" ht="290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 s="11">
        <v>1438390800</v>
      </c>
      <c r="J56">
        <v>1436888066</v>
      </c>
      <c r="K56" t="b">
        <v>0</v>
      </c>
      <c r="L56">
        <v>7</v>
      </c>
      <c r="M56" t="b">
        <v>0</v>
      </c>
      <c r="N56">
        <v>9</v>
      </c>
      <c r="O56">
        <v>80.709999999999994</v>
      </c>
      <c r="P56" s="12" t="s">
        <v>8266</v>
      </c>
      <c r="Q56" t="s">
        <v>8268</v>
      </c>
      <c r="R56" s="9">
        <v>42199.648912037039</v>
      </c>
      <c r="S56" s="9">
        <v>42217.041666666672</v>
      </c>
    </row>
    <row r="57" spans="1:19" ht="217.5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 s="11">
        <v>1402007500</v>
      </c>
      <c r="J57">
        <v>1399415500</v>
      </c>
      <c r="K57" t="b">
        <v>0</v>
      </c>
      <c r="L57">
        <v>11</v>
      </c>
      <c r="M57" t="b">
        <v>0</v>
      </c>
      <c r="N57">
        <v>28</v>
      </c>
      <c r="O57">
        <v>51</v>
      </c>
      <c r="P57" s="12" t="s">
        <v>8266</v>
      </c>
      <c r="Q57" t="s">
        <v>8268</v>
      </c>
      <c r="R57" s="9">
        <v>41765.938657407409</v>
      </c>
      <c r="S57" s="9">
        <v>41795.938657407409</v>
      </c>
    </row>
    <row r="58" spans="1:19" ht="261" x14ac:dyDescent="0.35">
      <c r="A58">
        <v>3934</v>
      </c>
      <c r="B58" s="3" t="s">
        <v>3931</v>
      </c>
      <c r="C58" s="3" t="s">
        <v>8042</v>
      </c>
      <c r="D58" s="6">
        <v>5000</v>
      </c>
      <c r="E58" s="8">
        <v>550</v>
      </c>
      <c r="F58" t="s">
        <v>8220</v>
      </c>
      <c r="G58" t="s">
        <v>8223</v>
      </c>
      <c r="H58" t="s">
        <v>8245</v>
      </c>
      <c r="I58" s="11">
        <v>1443704400</v>
      </c>
      <c r="J58">
        <v>1439827639</v>
      </c>
      <c r="K58" t="b">
        <v>0</v>
      </c>
      <c r="L58">
        <v>12</v>
      </c>
      <c r="M58" t="b">
        <v>0</v>
      </c>
      <c r="N58">
        <v>11</v>
      </c>
      <c r="O58">
        <v>45.83</v>
      </c>
      <c r="P58" s="12" t="s">
        <v>8266</v>
      </c>
      <c r="Q58" t="s">
        <v>8268</v>
      </c>
      <c r="R58" s="9">
        <v>42233.671747685185</v>
      </c>
      <c r="S58" s="9">
        <v>42278.541666666672</v>
      </c>
    </row>
    <row r="59" spans="1:19" ht="261" x14ac:dyDescent="0.35">
      <c r="A59">
        <v>2897</v>
      </c>
      <c r="B59" s="3" t="s">
        <v>2897</v>
      </c>
      <c r="C59" s="3" t="s">
        <v>7007</v>
      </c>
      <c r="D59" s="6">
        <v>12000</v>
      </c>
      <c r="E59" s="8">
        <v>550</v>
      </c>
      <c r="F59" t="s">
        <v>8220</v>
      </c>
      <c r="G59" t="s">
        <v>8223</v>
      </c>
      <c r="H59" t="s">
        <v>8245</v>
      </c>
      <c r="I59" s="11">
        <v>1444577345</v>
      </c>
      <c r="J59">
        <v>1441985458</v>
      </c>
      <c r="K59" t="b">
        <v>0</v>
      </c>
      <c r="L59">
        <v>3</v>
      </c>
      <c r="M59" t="b">
        <v>0</v>
      </c>
      <c r="N59">
        <v>5</v>
      </c>
      <c r="O59">
        <v>183.33</v>
      </c>
      <c r="P59" s="12" t="s">
        <v>8266</v>
      </c>
      <c r="Q59" t="s">
        <v>8268</v>
      </c>
      <c r="R59" s="9">
        <v>42258.646504629629</v>
      </c>
      <c r="S59" s="9">
        <v>42288.645196759258</v>
      </c>
    </row>
    <row r="60" spans="1:19" ht="203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 s="11">
        <v>1449876859</v>
      </c>
      <c r="J60">
        <v>1444689259</v>
      </c>
      <c r="K60" t="b">
        <v>0</v>
      </c>
      <c r="L60">
        <v>9</v>
      </c>
      <c r="M60" t="b">
        <v>0</v>
      </c>
      <c r="N60">
        <v>5</v>
      </c>
      <c r="O60">
        <v>60.11</v>
      </c>
      <c r="P60" s="12" t="s">
        <v>8266</v>
      </c>
      <c r="Q60" t="s">
        <v>8268</v>
      </c>
      <c r="R60" s="9">
        <v>42289.94049768518</v>
      </c>
      <c r="S60" s="9">
        <v>42349.982164351852</v>
      </c>
    </row>
    <row r="61" spans="1:19" ht="217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 s="11">
        <v>1463945673</v>
      </c>
      <c r="J61">
        <v>1458761673</v>
      </c>
      <c r="K61" t="b">
        <v>0</v>
      </c>
      <c r="L61">
        <v>11</v>
      </c>
      <c r="M61" t="b">
        <v>0</v>
      </c>
      <c r="N61">
        <v>11</v>
      </c>
      <c r="O61">
        <v>47.91</v>
      </c>
      <c r="P61" s="12" t="s">
        <v>8266</v>
      </c>
      <c r="Q61" t="s">
        <v>8268</v>
      </c>
      <c r="R61" s="9">
        <v>42452.815659722226</v>
      </c>
      <c r="S61" s="9">
        <v>42512.815659722226</v>
      </c>
    </row>
    <row r="62" spans="1:19" ht="246.5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 s="11">
        <v>1481000340</v>
      </c>
      <c r="J62">
        <v>1478386812</v>
      </c>
      <c r="K62" t="b">
        <v>0</v>
      </c>
      <c r="L62">
        <v>11</v>
      </c>
      <c r="M62" t="b">
        <v>0</v>
      </c>
      <c r="N62">
        <v>3</v>
      </c>
      <c r="O62">
        <v>47.27</v>
      </c>
      <c r="P62" s="12" t="s">
        <v>8266</v>
      </c>
      <c r="Q62" t="s">
        <v>8268</v>
      </c>
      <c r="R62" s="9">
        <v>42679.958472222221</v>
      </c>
      <c r="S62" s="9">
        <v>42710.207638888889</v>
      </c>
    </row>
    <row r="63" spans="1:19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 s="11">
        <v>1467604800</v>
      </c>
      <c r="J63">
        <v>1465533672</v>
      </c>
      <c r="K63" t="b">
        <v>0</v>
      </c>
      <c r="L63">
        <v>10</v>
      </c>
      <c r="M63" t="b">
        <v>0</v>
      </c>
      <c r="N63">
        <v>20</v>
      </c>
      <c r="O63">
        <v>50.4</v>
      </c>
      <c r="P63" s="12" t="s">
        <v>8266</v>
      </c>
      <c r="Q63" t="s">
        <v>8268</v>
      </c>
      <c r="R63" s="9">
        <v>42531.195277777777</v>
      </c>
      <c r="S63" s="9">
        <v>42555.166666666672</v>
      </c>
    </row>
    <row r="64" spans="1:19" ht="232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 s="11">
        <v>1409000400</v>
      </c>
      <c r="J64">
        <v>1408381704</v>
      </c>
      <c r="K64" t="b">
        <v>0</v>
      </c>
      <c r="L64">
        <v>17</v>
      </c>
      <c r="M64" t="b">
        <v>0</v>
      </c>
      <c r="N64">
        <v>9</v>
      </c>
      <c r="O64">
        <v>29.41</v>
      </c>
      <c r="P64" s="12" t="s">
        <v>8266</v>
      </c>
      <c r="Q64" t="s">
        <v>8268</v>
      </c>
      <c r="R64" s="9">
        <v>41869.714166666665</v>
      </c>
      <c r="S64" s="9">
        <v>41876.875</v>
      </c>
    </row>
    <row r="65" spans="1:19" ht="26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 s="11">
        <v>1416499440</v>
      </c>
      <c r="J65">
        <v>1415341464</v>
      </c>
      <c r="K65" t="b">
        <v>0</v>
      </c>
      <c r="L65">
        <v>17</v>
      </c>
      <c r="M65" t="b">
        <v>0</v>
      </c>
      <c r="N65">
        <v>17</v>
      </c>
      <c r="O65">
        <v>29.24</v>
      </c>
      <c r="P65" s="12" t="s">
        <v>8266</v>
      </c>
      <c r="Q65" t="s">
        <v>8268</v>
      </c>
      <c r="R65" s="9">
        <v>41950.26694444444</v>
      </c>
      <c r="S65" s="9">
        <v>41963.669444444444</v>
      </c>
    </row>
    <row r="66" spans="1:19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 s="11">
        <v>1467481468</v>
      </c>
      <c r="J66">
        <v>1464889468</v>
      </c>
      <c r="K66" t="b">
        <v>0</v>
      </c>
      <c r="L66">
        <v>3</v>
      </c>
      <c r="M66" t="b">
        <v>0</v>
      </c>
      <c r="N66">
        <v>2</v>
      </c>
      <c r="O66">
        <v>163.33000000000001</v>
      </c>
      <c r="P66" s="12" t="s">
        <v>8266</v>
      </c>
      <c r="Q66" t="s">
        <v>8268</v>
      </c>
      <c r="R66" s="9">
        <v>42523.739212962959</v>
      </c>
      <c r="S66" s="9">
        <v>42553.739212962959</v>
      </c>
    </row>
    <row r="67" spans="1:19" ht="217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 s="11">
        <v>1419183813</v>
      </c>
      <c r="J67">
        <v>1417455813</v>
      </c>
      <c r="K67" t="b">
        <v>0</v>
      </c>
      <c r="L67">
        <v>13</v>
      </c>
      <c r="M67" t="b">
        <v>0</v>
      </c>
      <c r="N67">
        <v>5</v>
      </c>
      <c r="O67">
        <v>35.92</v>
      </c>
      <c r="P67" s="12" t="s">
        <v>8266</v>
      </c>
      <c r="Q67" t="s">
        <v>8268</v>
      </c>
      <c r="R67" s="9">
        <v>41974.738576388889</v>
      </c>
      <c r="S67" s="9">
        <v>41994.738576388889</v>
      </c>
    </row>
    <row r="68" spans="1:19" ht="275.5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 s="11">
        <v>1413992210</v>
      </c>
      <c r="J68">
        <v>1411400210</v>
      </c>
      <c r="K68" t="b">
        <v>0</v>
      </c>
      <c r="L68">
        <v>12</v>
      </c>
      <c r="M68" t="b">
        <v>0</v>
      </c>
      <c r="N68">
        <v>8</v>
      </c>
      <c r="O68">
        <v>38.33</v>
      </c>
      <c r="P68" s="12" t="s">
        <v>8266</v>
      </c>
      <c r="Q68" t="s">
        <v>8268</v>
      </c>
      <c r="R68" s="9">
        <v>41904.650578703702</v>
      </c>
      <c r="S68" s="9">
        <v>41934.650578703702</v>
      </c>
    </row>
    <row r="69" spans="1:19" ht="246.5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 s="11">
        <v>1474228265</v>
      </c>
      <c r="J69">
        <v>1471636265</v>
      </c>
      <c r="K69" t="b">
        <v>0</v>
      </c>
      <c r="L69">
        <v>14</v>
      </c>
      <c r="M69" t="b">
        <v>0</v>
      </c>
      <c r="N69">
        <v>2</v>
      </c>
      <c r="O69">
        <v>32.36</v>
      </c>
      <c r="P69" s="12" t="s">
        <v>8266</v>
      </c>
      <c r="Q69" t="s">
        <v>8268</v>
      </c>
      <c r="R69" s="9">
        <v>42601.827141203699</v>
      </c>
      <c r="S69" s="9">
        <v>42631.827141203699</v>
      </c>
    </row>
    <row r="70" spans="1:19" ht="275.5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 s="11">
        <v>1404570147</v>
      </c>
      <c r="J70">
        <v>1401978147</v>
      </c>
      <c r="K70" t="b">
        <v>0</v>
      </c>
      <c r="L70">
        <v>7</v>
      </c>
      <c r="M70" t="b">
        <v>0</v>
      </c>
      <c r="N70">
        <v>18</v>
      </c>
      <c r="O70">
        <v>64.290000000000006</v>
      </c>
      <c r="P70" s="12" t="s">
        <v>8266</v>
      </c>
      <c r="Q70" t="s">
        <v>8268</v>
      </c>
      <c r="R70" s="9">
        <v>41795.598923611113</v>
      </c>
      <c r="S70" s="9">
        <v>41825.598923611113</v>
      </c>
    </row>
    <row r="71" spans="1:19" ht="246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 s="11">
        <v>1442381847</v>
      </c>
      <c r="J71">
        <v>1440826647</v>
      </c>
      <c r="K71" t="b">
        <v>0</v>
      </c>
      <c r="L71">
        <v>9</v>
      </c>
      <c r="M71" t="b">
        <v>0</v>
      </c>
      <c r="N71">
        <v>22</v>
      </c>
      <c r="O71">
        <v>48.56</v>
      </c>
      <c r="P71" s="12" t="s">
        <v>8266</v>
      </c>
      <c r="Q71" t="s">
        <v>8268</v>
      </c>
      <c r="R71" s="9">
        <v>42245.234340277777</v>
      </c>
      <c r="S71" s="9">
        <v>42263.234340277777</v>
      </c>
    </row>
    <row r="72" spans="1:19" ht="275.5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 s="11">
        <v>1432589896</v>
      </c>
      <c r="J72">
        <v>1427405896</v>
      </c>
      <c r="K72" t="b">
        <v>0</v>
      </c>
      <c r="L72">
        <v>7</v>
      </c>
      <c r="M72" t="b">
        <v>0</v>
      </c>
      <c r="N72">
        <v>28</v>
      </c>
      <c r="O72">
        <v>61</v>
      </c>
      <c r="P72" s="12" t="s">
        <v>8266</v>
      </c>
      <c r="Q72" t="s">
        <v>8268</v>
      </c>
      <c r="R72" s="9">
        <v>42089.901574074072</v>
      </c>
      <c r="S72" s="9">
        <v>42149.901574074072</v>
      </c>
    </row>
    <row r="73" spans="1:19" ht="26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 s="11">
        <v>1448745741</v>
      </c>
      <c r="J73">
        <v>1446150141</v>
      </c>
      <c r="K73" t="b">
        <v>0</v>
      </c>
      <c r="L73">
        <v>8</v>
      </c>
      <c r="M73" t="b">
        <v>0</v>
      </c>
      <c r="N73">
        <v>24</v>
      </c>
      <c r="O73">
        <v>53.13</v>
      </c>
      <c r="P73" s="12" t="s">
        <v>8266</v>
      </c>
      <c r="Q73" t="s">
        <v>8268</v>
      </c>
      <c r="R73" s="9">
        <v>42306.848854166667</v>
      </c>
      <c r="S73" s="9">
        <v>42336.890520833331</v>
      </c>
    </row>
    <row r="74" spans="1:19" ht="246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 s="11">
        <v>1450211116</v>
      </c>
      <c r="J74">
        <v>1445023516</v>
      </c>
      <c r="K74" t="b">
        <v>0</v>
      </c>
      <c r="L74">
        <v>7</v>
      </c>
      <c r="M74" t="b">
        <v>0</v>
      </c>
      <c r="N74">
        <v>7</v>
      </c>
      <c r="O74">
        <v>59</v>
      </c>
      <c r="P74" s="12" t="s">
        <v>8266</v>
      </c>
      <c r="Q74" t="s">
        <v>8268</v>
      </c>
      <c r="R74" s="9">
        <v>42293.809212962966</v>
      </c>
      <c r="S74" s="9">
        <v>42353.85087962963</v>
      </c>
    </row>
    <row r="75" spans="1:19" ht="246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 s="11">
        <v>1488783507</v>
      </c>
      <c r="J75">
        <v>1486191507</v>
      </c>
      <c r="K75" t="b">
        <v>0</v>
      </c>
      <c r="L75">
        <v>10</v>
      </c>
      <c r="M75" t="b">
        <v>0</v>
      </c>
      <c r="N75">
        <v>24</v>
      </c>
      <c r="O75">
        <v>41</v>
      </c>
      <c r="P75" s="12" t="s">
        <v>8266</v>
      </c>
      <c r="Q75" t="s">
        <v>8268</v>
      </c>
      <c r="R75" s="9">
        <v>42770.290590277778</v>
      </c>
      <c r="S75" s="9">
        <v>42800.290590277778</v>
      </c>
    </row>
    <row r="76" spans="1:19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 s="11">
        <v>1454525340</v>
      </c>
      <c r="J76">
        <v>1452008599</v>
      </c>
      <c r="K76" t="b">
        <v>0</v>
      </c>
      <c r="L76">
        <v>6</v>
      </c>
      <c r="M76" t="b">
        <v>0</v>
      </c>
      <c r="N76">
        <v>16</v>
      </c>
      <c r="O76">
        <v>66.67</v>
      </c>
      <c r="P76" s="12" t="s">
        <v>8266</v>
      </c>
      <c r="Q76" t="s">
        <v>8268</v>
      </c>
      <c r="R76" s="9">
        <v>42374.655081018514</v>
      </c>
      <c r="S76" s="9">
        <v>42403.784027777772</v>
      </c>
    </row>
    <row r="77" spans="1:19" ht="290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 s="11">
        <v>1435441454</v>
      </c>
      <c r="J77">
        <v>1432763054</v>
      </c>
      <c r="K77" t="b">
        <v>0</v>
      </c>
      <c r="L77">
        <v>5</v>
      </c>
      <c r="M77" t="b">
        <v>0</v>
      </c>
      <c r="N77">
        <v>12</v>
      </c>
      <c r="O77">
        <v>79.400000000000006</v>
      </c>
      <c r="P77" s="12" t="s">
        <v>8266</v>
      </c>
      <c r="Q77" t="s">
        <v>8268</v>
      </c>
      <c r="R77" s="9">
        <v>42151.905717592599</v>
      </c>
      <c r="S77" s="9">
        <v>42182.905717592599</v>
      </c>
    </row>
    <row r="78" spans="1:19" ht="290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 s="11">
        <v>1427082912</v>
      </c>
      <c r="J78">
        <v>1423198512</v>
      </c>
      <c r="K78" t="b">
        <v>0</v>
      </c>
      <c r="L78">
        <v>5</v>
      </c>
      <c r="M78" t="b">
        <v>0</v>
      </c>
      <c r="N78">
        <v>7</v>
      </c>
      <c r="O78">
        <v>72.400000000000006</v>
      </c>
      <c r="P78" s="12" t="s">
        <v>8266</v>
      </c>
      <c r="Q78" t="s">
        <v>8268</v>
      </c>
      <c r="R78" s="9">
        <v>42041.205000000002</v>
      </c>
      <c r="S78" s="9">
        <v>42086.16333333333</v>
      </c>
    </row>
    <row r="79" spans="1:19" ht="26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 s="11">
        <v>1407808438</v>
      </c>
      <c r="J79">
        <v>1405217355</v>
      </c>
      <c r="K79" t="b">
        <v>0</v>
      </c>
      <c r="L79">
        <v>14</v>
      </c>
      <c r="M79" t="b">
        <v>0</v>
      </c>
      <c r="N79">
        <v>18</v>
      </c>
      <c r="O79">
        <v>25.57</v>
      </c>
      <c r="P79" s="12" t="s">
        <v>8266</v>
      </c>
      <c r="Q79" t="s">
        <v>8268</v>
      </c>
      <c r="R79" s="9">
        <v>41833.089756944442</v>
      </c>
      <c r="S79" s="9">
        <v>41863.079143518517</v>
      </c>
    </row>
    <row r="80" spans="1:19" ht="232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 s="11">
        <v>1425819425</v>
      </c>
      <c r="J80">
        <v>1423231025</v>
      </c>
      <c r="K80" t="b">
        <v>0</v>
      </c>
      <c r="L80">
        <v>12</v>
      </c>
      <c r="M80" t="b">
        <v>0</v>
      </c>
      <c r="N80">
        <v>16</v>
      </c>
      <c r="O80">
        <v>29.17</v>
      </c>
      <c r="P80" s="12" t="s">
        <v>8266</v>
      </c>
      <c r="Q80" t="s">
        <v>8268</v>
      </c>
      <c r="R80" s="9">
        <v>42041.581307870365</v>
      </c>
      <c r="S80" s="9">
        <v>42071.539641203708</v>
      </c>
    </row>
    <row r="81" spans="1:19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 s="11">
        <v>1446307053</v>
      </c>
      <c r="J81">
        <v>1443715053</v>
      </c>
      <c r="K81" t="b">
        <v>0</v>
      </c>
      <c r="L81">
        <v>12</v>
      </c>
      <c r="M81" t="b">
        <v>0</v>
      </c>
      <c r="N81">
        <v>4</v>
      </c>
      <c r="O81">
        <v>26.33</v>
      </c>
      <c r="P81" s="12" t="s">
        <v>8266</v>
      </c>
      <c r="Q81" t="s">
        <v>8268</v>
      </c>
      <c r="R81" s="9">
        <v>42278.664965277778</v>
      </c>
      <c r="S81" s="9">
        <v>42308.664965277778</v>
      </c>
    </row>
    <row r="82" spans="1:19" ht="26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 s="11">
        <v>1409962211</v>
      </c>
      <c r="J82">
        <v>1407370211</v>
      </c>
      <c r="K82" t="b">
        <v>0</v>
      </c>
      <c r="L82">
        <v>13</v>
      </c>
      <c r="M82" t="b">
        <v>0</v>
      </c>
      <c r="N82">
        <v>4</v>
      </c>
      <c r="O82">
        <v>23.92</v>
      </c>
      <c r="P82" s="12" t="s">
        <v>8266</v>
      </c>
      <c r="Q82" t="s">
        <v>8268</v>
      </c>
      <c r="R82" s="9">
        <v>41858.007071759261</v>
      </c>
      <c r="S82" s="9">
        <v>41888.007071759261</v>
      </c>
    </row>
    <row r="83" spans="1:19" ht="246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 s="11">
        <v>1413573010</v>
      </c>
      <c r="J83">
        <v>1408389010</v>
      </c>
      <c r="K83" t="b">
        <v>0</v>
      </c>
      <c r="L83">
        <v>4</v>
      </c>
      <c r="M83" t="b">
        <v>0</v>
      </c>
      <c r="N83">
        <v>12</v>
      </c>
      <c r="O83">
        <v>75.25</v>
      </c>
      <c r="P83" s="12" t="s">
        <v>8266</v>
      </c>
      <c r="Q83" t="s">
        <v>8268</v>
      </c>
      <c r="R83" s="9">
        <v>41869.798726851855</v>
      </c>
      <c r="S83" s="9">
        <v>41929.798726851855</v>
      </c>
    </row>
    <row r="84" spans="1:19" ht="188.5" x14ac:dyDescent="0.35">
      <c r="A84">
        <v>4039</v>
      </c>
      <c r="B84" s="3" t="s">
        <v>4035</v>
      </c>
      <c r="C84" s="3" t="s">
        <v>8143</v>
      </c>
      <c r="D84" s="6">
        <v>500</v>
      </c>
      <c r="E84" s="8">
        <v>300</v>
      </c>
      <c r="F84" t="s">
        <v>8220</v>
      </c>
      <c r="G84" t="s">
        <v>8223</v>
      </c>
      <c r="H84" t="s">
        <v>8245</v>
      </c>
      <c r="I84" s="11">
        <v>1448949540</v>
      </c>
      <c r="J84">
        <v>1446048367</v>
      </c>
      <c r="K84" t="b">
        <v>0</v>
      </c>
      <c r="L84">
        <v>5</v>
      </c>
      <c r="M84" t="b">
        <v>0</v>
      </c>
      <c r="N84">
        <v>60</v>
      </c>
      <c r="O84">
        <v>60</v>
      </c>
      <c r="P84" s="12" t="s">
        <v>8266</v>
      </c>
      <c r="Q84" t="s">
        <v>8268</v>
      </c>
      <c r="R84" s="9">
        <v>42305.670914351853</v>
      </c>
      <c r="S84" s="9">
        <v>42339.249305555553</v>
      </c>
    </row>
    <row r="85" spans="1:19" ht="275.5" x14ac:dyDescent="0.35">
      <c r="A85">
        <v>2855</v>
      </c>
      <c r="B85" s="3" t="s">
        <v>2855</v>
      </c>
      <c r="C85" s="3" t="s">
        <v>6965</v>
      </c>
      <c r="D85" s="6">
        <v>600</v>
      </c>
      <c r="E85" s="8">
        <v>300</v>
      </c>
      <c r="F85" t="s">
        <v>8220</v>
      </c>
      <c r="G85" t="s">
        <v>8223</v>
      </c>
      <c r="H85" t="s">
        <v>8245</v>
      </c>
      <c r="I85" s="11">
        <v>1454110440</v>
      </c>
      <c r="J85">
        <v>1451607071</v>
      </c>
      <c r="K85" t="b">
        <v>0</v>
      </c>
      <c r="L85">
        <v>5</v>
      </c>
      <c r="M85" t="b">
        <v>0</v>
      </c>
      <c r="N85">
        <v>50</v>
      </c>
      <c r="O85">
        <v>60</v>
      </c>
      <c r="P85" s="12" t="s">
        <v>8266</v>
      </c>
      <c r="Q85" t="s">
        <v>8268</v>
      </c>
      <c r="R85" s="9">
        <v>42370.007766203707</v>
      </c>
      <c r="S85" s="9">
        <v>42398.981944444444</v>
      </c>
    </row>
    <row r="86" spans="1:19" ht="290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 s="11">
        <v>1411930556</v>
      </c>
      <c r="J86">
        <v>1409338556</v>
      </c>
      <c r="K86" t="b">
        <v>0</v>
      </c>
      <c r="L86">
        <v>12</v>
      </c>
      <c r="M86" t="b">
        <v>0</v>
      </c>
      <c r="N86">
        <v>24</v>
      </c>
      <c r="O86">
        <v>24.33</v>
      </c>
      <c r="P86" s="12" t="s">
        <v>8266</v>
      </c>
      <c r="Q86" t="s">
        <v>8268</v>
      </c>
      <c r="R86" s="9">
        <v>41880.788842592592</v>
      </c>
      <c r="S86" s="9">
        <v>41910.788842592592</v>
      </c>
    </row>
    <row r="87" spans="1:19" ht="275.5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 s="11">
        <v>1460608780</v>
      </c>
      <c r="J87">
        <v>1455428380</v>
      </c>
      <c r="K87" t="b">
        <v>0</v>
      </c>
      <c r="L87">
        <v>4</v>
      </c>
      <c r="M87" t="b">
        <v>0</v>
      </c>
      <c r="N87">
        <v>14</v>
      </c>
      <c r="O87">
        <v>71.25</v>
      </c>
      <c r="P87" s="12" t="s">
        <v>8266</v>
      </c>
      <c r="Q87" t="s">
        <v>8268</v>
      </c>
      <c r="R87" s="9">
        <v>42414.235879629632</v>
      </c>
      <c r="S87" s="9">
        <v>42474.194212962961</v>
      </c>
    </row>
    <row r="88" spans="1:19" ht="275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 s="11">
        <v>1460751128</v>
      </c>
      <c r="J88">
        <v>1455570728</v>
      </c>
      <c r="K88" t="b">
        <v>0</v>
      </c>
      <c r="L88">
        <v>10</v>
      </c>
      <c r="M88" t="b">
        <v>0</v>
      </c>
      <c r="N88">
        <v>3</v>
      </c>
      <c r="O88">
        <v>27.3</v>
      </c>
      <c r="P88" s="12" t="s">
        <v>8266</v>
      </c>
      <c r="Q88" t="s">
        <v>8268</v>
      </c>
      <c r="R88" s="9">
        <v>42415.883425925931</v>
      </c>
      <c r="S88" s="9">
        <v>42475.84175925926</v>
      </c>
    </row>
    <row r="89" spans="1:19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 s="11">
        <v>1484684186</v>
      </c>
      <c r="J89">
        <v>1482092186</v>
      </c>
      <c r="K89" t="b">
        <v>0</v>
      </c>
      <c r="L89">
        <v>3</v>
      </c>
      <c r="M89" t="b">
        <v>0</v>
      </c>
      <c r="N89">
        <v>5</v>
      </c>
      <c r="O89">
        <v>90.33</v>
      </c>
      <c r="P89" s="12" t="s">
        <v>8266</v>
      </c>
      <c r="Q89" t="s">
        <v>8268</v>
      </c>
      <c r="R89" s="9">
        <v>42722.84474537037</v>
      </c>
      <c r="S89" s="9">
        <v>42752.84474537037</v>
      </c>
    </row>
    <row r="90" spans="1:19" ht="275.5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 s="11">
        <v>1466363576</v>
      </c>
      <c r="J90">
        <v>1461179576</v>
      </c>
      <c r="K90" t="b">
        <v>0</v>
      </c>
      <c r="L90">
        <v>9</v>
      </c>
      <c r="M90" t="b">
        <v>0</v>
      </c>
      <c r="N90">
        <v>7</v>
      </c>
      <c r="O90">
        <v>29.56</v>
      </c>
      <c r="P90" s="12" t="s">
        <v>8266</v>
      </c>
      <c r="Q90" t="s">
        <v>8268</v>
      </c>
      <c r="R90" s="9">
        <v>42480.800648148142</v>
      </c>
      <c r="S90" s="9">
        <v>42540.800648148142</v>
      </c>
    </row>
    <row r="91" spans="1:19" ht="26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 s="11">
        <v>1465407219</v>
      </c>
      <c r="J91">
        <v>1462815219</v>
      </c>
      <c r="K91" t="b">
        <v>0</v>
      </c>
      <c r="L91">
        <v>5</v>
      </c>
      <c r="M91" t="b">
        <v>0</v>
      </c>
      <c r="N91">
        <v>3</v>
      </c>
      <c r="O91">
        <v>52.8</v>
      </c>
      <c r="P91" s="12" t="s">
        <v>8266</v>
      </c>
      <c r="Q91" t="s">
        <v>8268</v>
      </c>
      <c r="R91" s="9">
        <v>42499.731701388882</v>
      </c>
      <c r="S91" s="9">
        <v>42529.731701388882</v>
      </c>
    </row>
    <row r="92" spans="1:19" ht="174" x14ac:dyDescent="0.35">
      <c r="A92">
        <v>3891</v>
      </c>
      <c r="B92" s="3" t="s">
        <v>3888</v>
      </c>
      <c r="C92" s="3" t="s">
        <v>7999</v>
      </c>
      <c r="D92" s="6">
        <v>800</v>
      </c>
      <c r="E92" s="8">
        <v>260</v>
      </c>
      <c r="F92" t="s">
        <v>8220</v>
      </c>
      <c r="G92" t="s">
        <v>8223</v>
      </c>
      <c r="H92" t="s">
        <v>8245</v>
      </c>
      <c r="I92" s="11">
        <v>1427086740</v>
      </c>
      <c r="J92">
        <v>1424488244</v>
      </c>
      <c r="K92" t="b">
        <v>0</v>
      </c>
      <c r="L92">
        <v>7</v>
      </c>
      <c r="M92" t="b">
        <v>0</v>
      </c>
      <c r="N92">
        <v>33</v>
      </c>
      <c r="O92">
        <v>37.14</v>
      </c>
      <c r="P92" s="12" t="s">
        <v>8266</v>
      </c>
      <c r="Q92" t="s">
        <v>8268</v>
      </c>
      <c r="R92" s="9">
        <v>42056.1324537037</v>
      </c>
      <c r="S92" s="9">
        <v>42086.207638888889</v>
      </c>
    </row>
    <row r="93" spans="1:19" ht="261" x14ac:dyDescent="0.35">
      <c r="A93">
        <v>3857</v>
      </c>
      <c r="B93" s="3" t="s">
        <v>3854</v>
      </c>
      <c r="C93" s="3" t="s">
        <v>7966</v>
      </c>
      <c r="D93" s="6">
        <v>5000</v>
      </c>
      <c r="E93" s="8">
        <v>260</v>
      </c>
      <c r="F93" t="s">
        <v>8220</v>
      </c>
      <c r="G93" t="s">
        <v>8223</v>
      </c>
      <c r="H93" t="s">
        <v>8245</v>
      </c>
      <c r="I93" s="11">
        <v>1406913120</v>
      </c>
      <c r="J93">
        <v>1404927690</v>
      </c>
      <c r="K93" t="b">
        <v>0</v>
      </c>
      <c r="L93">
        <v>4</v>
      </c>
      <c r="M93" t="b">
        <v>0</v>
      </c>
      <c r="N93">
        <v>5</v>
      </c>
      <c r="O93">
        <v>65</v>
      </c>
      <c r="P93" s="12" t="s">
        <v>8266</v>
      </c>
      <c r="Q93" t="s">
        <v>8268</v>
      </c>
      <c r="R93" s="9">
        <v>41829.73715277778</v>
      </c>
      <c r="S93" s="9">
        <v>41852.716666666667</v>
      </c>
    </row>
    <row r="94" spans="1:19" ht="26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 s="11">
        <v>1462112318</v>
      </c>
      <c r="J94">
        <v>1459520318</v>
      </c>
      <c r="K94" t="b">
        <v>0</v>
      </c>
      <c r="L94">
        <v>4</v>
      </c>
      <c r="M94" t="b">
        <v>0</v>
      </c>
      <c r="N94">
        <v>34</v>
      </c>
      <c r="O94">
        <v>63</v>
      </c>
      <c r="P94" s="12" t="s">
        <v>8266</v>
      </c>
      <c r="Q94" t="s">
        <v>8268</v>
      </c>
      <c r="R94" s="9">
        <v>42461.596273148149</v>
      </c>
      <c r="S94" s="9">
        <v>42491.596273148149</v>
      </c>
    </row>
    <row r="95" spans="1:19" ht="246.5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 s="11">
        <v>1466278339</v>
      </c>
      <c r="J95">
        <v>1463686339</v>
      </c>
      <c r="K95" t="b">
        <v>0</v>
      </c>
      <c r="L95">
        <v>5</v>
      </c>
      <c r="M95" t="b">
        <v>0</v>
      </c>
      <c r="N95">
        <v>13</v>
      </c>
      <c r="O95">
        <v>50.2</v>
      </c>
      <c r="P95" s="12" t="s">
        <v>8266</v>
      </c>
      <c r="Q95" t="s">
        <v>8268</v>
      </c>
      <c r="R95" s="9">
        <v>42509.814108796301</v>
      </c>
      <c r="S95" s="9">
        <v>42539.814108796301</v>
      </c>
    </row>
    <row r="96" spans="1:19" ht="275.5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 s="11">
        <v>1433093700</v>
      </c>
      <c r="J96">
        <v>1430242488</v>
      </c>
      <c r="K96" t="b">
        <v>0</v>
      </c>
      <c r="L96">
        <v>8</v>
      </c>
      <c r="M96" t="b">
        <v>0</v>
      </c>
      <c r="N96">
        <v>5</v>
      </c>
      <c r="O96">
        <v>30</v>
      </c>
      <c r="P96" s="12" t="s">
        <v>8266</v>
      </c>
      <c r="Q96" t="s">
        <v>8268</v>
      </c>
      <c r="R96" s="9">
        <v>42122.732499999998</v>
      </c>
      <c r="S96" s="9">
        <v>42155.732638888891</v>
      </c>
    </row>
    <row r="97" spans="1:19" ht="26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 s="11">
        <v>1428642000</v>
      </c>
      <c r="J97">
        <v>1426050982</v>
      </c>
      <c r="K97" t="b">
        <v>0</v>
      </c>
      <c r="L97">
        <v>4</v>
      </c>
      <c r="M97" t="b">
        <v>0</v>
      </c>
      <c r="N97">
        <v>38</v>
      </c>
      <c r="O97">
        <v>56.25</v>
      </c>
      <c r="P97" s="12" t="s">
        <v>8266</v>
      </c>
      <c r="Q97" t="s">
        <v>8268</v>
      </c>
      <c r="R97" s="9">
        <v>42074.219699074078</v>
      </c>
      <c r="S97" s="9">
        <v>42104.208333333328</v>
      </c>
    </row>
    <row r="98" spans="1:19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 s="11">
        <v>1487811600</v>
      </c>
      <c r="J98">
        <v>1486077481</v>
      </c>
      <c r="K98" t="b">
        <v>0</v>
      </c>
      <c r="L98">
        <v>7</v>
      </c>
      <c r="M98" t="b">
        <v>0</v>
      </c>
      <c r="N98">
        <v>7</v>
      </c>
      <c r="O98">
        <v>30.71</v>
      </c>
      <c r="P98" s="12" t="s">
        <v>8266</v>
      </c>
      <c r="Q98" t="s">
        <v>8268</v>
      </c>
      <c r="R98" s="9">
        <v>42768.97084490741</v>
      </c>
      <c r="S98" s="9">
        <v>42789.041666666672</v>
      </c>
    </row>
    <row r="99" spans="1:19" ht="26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 s="11">
        <v>1422717953</v>
      </c>
      <c r="J99">
        <v>1417533953</v>
      </c>
      <c r="K99" t="b">
        <v>0</v>
      </c>
      <c r="L99">
        <v>8</v>
      </c>
      <c r="M99" t="b">
        <v>0</v>
      </c>
      <c r="N99">
        <v>11</v>
      </c>
      <c r="O99">
        <v>26.75</v>
      </c>
      <c r="P99" s="12" t="s">
        <v>8266</v>
      </c>
      <c r="Q99" t="s">
        <v>8268</v>
      </c>
      <c r="R99" s="9">
        <v>41975.642974537041</v>
      </c>
      <c r="S99" s="9">
        <v>42035.642974537041</v>
      </c>
    </row>
    <row r="100" spans="1:19" ht="203" x14ac:dyDescent="0.35">
      <c r="A100">
        <v>3972</v>
      </c>
      <c r="B100" s="3" t="s">
        <v>3969</v>
      </c>
      <c r="C100" s="3" t="s">
        <v>8079</v>
      </c>
      <c r="D100" s="6">
        <v>1000</v>
      </c>
      <c r="E100" s="8">
        <v>211</v>
      </c>
      <c r="F100" t="s">
        <v>8220</v>
      </c>
      <c r="G100" t="s">
        <v>8223</v>
      </c>
      <c r="H100" t="s">
        <v>8245</v>
      </c>
      <c r="I100" s="11">
        <v>1423186634</v>
      </c>
      <c r="J100">
        <v>1418002634</v>
      </c>
      <c r="K100" t="b">
        <v>0</v>
      </c>
      <c r="L100">
        <v>8</v>
      </c>
      <c r="M100" t="b">
        <v>0</v>
      </c>
      <c r="N100">
        <v>21</v>
      </c>
      <c r="O100">
        <v>26.38</v>
      </c>
      <c r="P100" s="12" t="s">
        <v>8266</v>
      </c>
      <c r="Q100" t="s">
        <v>8268</v>
      </c>
      <c r="R100" s="9">
        <v>41981.067523148144</v>
      </c>
      <c r="S100" s="9">
        <v>42041.067523148144</v>
      </c>
    </row>
    <row r="101" spans="1:19" ht="246.5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 s="11">
        <v>1472442900</v>
      </c>
      <c r="J101">
        <v>1471638646</v>
      </c>
      <c r="K101" t="b">
        <v>0</v>
      </c>
      <c r="L101">
        <v>6</v>
      </c>
      <c r="M101" t="b">
        <v>0</v>
      </c>
      <c r="N101">
        <v>7</v>
      </c>
      <c r="O101">
        <v>35.17</v>
      </c>
      <c r="P101" s="12" t="s">
        <v>8266</v>
      </c>
      <c r="Q101" t="s">
        <v>8268</v>
      </c>
      <c r="R101" s="9">
        <v>42601.854699074072</v>
      </c>
      <c r="S101" s="9">
        <v>42611.163194444445</v>
      </c>
    </row>
    <row r="102" spans="1:19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 s="11">
        <v>1421410151</v>
      </c>
      <c r="J102">
        <v>1418818151</v>
      </c>
      <c r="K102" t="b">
        <v>0</v>
      </c>
      <c r="L102">
        <v>8</v>
      </c>
      <c r="M102" t="b">
        <v>0</v>
      </c>
      <c r="N102">
        <v>13</v>
      </c>
      <c r="O102">
        <v>25.5</v>
      </c>
      <c r="P102" s="12" t="s">
        <v>8266</v>
      </c>
      <c r="Q102" t="s">
        <v>8268</v>
      </c>
      <c r="R102" s="9">
        <v>41990.506377314814</v>
      </c>
      <c r="S102" s="9">
        <v>42020.506377314814</v>
      </c>
    </row>
    <row r="103" spans="1:19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 s="11">
        <v>1475918439</v>
      </c>
      <c r="J103">
        <v>1473326439</v>
      </c>
      <c r="K103" t="b">
        <v>0</v>
      </c>
      <c r="L103">
        <v>1</v>
      </c>
      <c r="M103" t="b">
        <v>0</v>
      </c>
      <c r="N103">
        <v>2</v>
      </c>
      <c r="O103">
        <v>202</v>
      </c>
      <c r="P103" s="12" t="s">
        <v>8266</v>
      </c>
      <c r="Q103" t="s">
        <v>8268</v>
      </c>
      <c r="R103" s="9">
        <v>42621.389340277776</v>
      </c>
      <c r="S103" s="9">
        <v>42651.389340277776</v>
      </c>
    </row>
    <row r="104" spans="1:19" ht="217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 s="11">
        <v>1424009147</v>
      </c>
      <c r="J104">
        <v>1421417147</v>
      </c>
      <c r="K104" t="b">
        <v>0</v>
      </c>
      <c r="L104">
        <v>2</v>
      </c>
      <c r="M104" t="b">
        <v>0</v>
      </c>
      <c r="N104">
        <v>10</v>
      </c>
      <c r="O104">
        <v>100.5</v>
      </c>
      <c r="P104" s="12" t="s">
        <v>8266</v>
      </c>
      <c r="Q104" t="s">
        <v>8268</v>
      </c>
      <c r="R104" s="9">
        <v>42020.587349537032</v>
      </c>
      <c r="S104" s="9">
        <v>42050.587349537032</v>
      </c>
    </row>
    <row r="105" spans="1:19" ht="232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 s="11">
        <v>1428097450</v>
      </c>
      <c r="J105">
        <v>1425509050</v>
      </c>
      <c r="K105" t="b">
        <v>0</v>
      </c>
      <c r="L105">
        <v>2</v>
      </c>
      <c r="M105" t="b">
        <v>0</v>
      </c>
      <c r="N105">
        <v>1</v>
      </c>
      <c r="O105">
        <v>100</v>
      </c>
      <c r="P105" s="12" t="s">
        <v>8266</v>
      </c>
      <c r="Q105" t="s">
        <v>8268</v>
      </c>
      <c r="R105" s="9">
        <v>42067.947337962964</v>
      </c>
      <c r="S105" s="9">
        <v>42097.905671296292</v>
      </c>
    </row>
    <row r="106" spans="1:19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 s="11">
        <v>1425110400</v>
      </c>
      <c r="J106">
        <v>1422388822</v>
      </c>
      <c r="K106" t="b">
        <v>0</v>
      </c>
      <c r="L106">
        <v>5</v>
      </c>
      <c r="M106" t="b">
        <v>0</v>
      </c>
      <c r="N106">
        <v>3</v>
      </c>
      <c r="O106">
        <v>39</v>
      </c>
      <c r="P106" s="12" t="s">
        <v>8266</v>
      </c>
      <c r="Q106" t="s">
        <v>8268</v>
      </c>
      <c r="R106" s="9">
        <v>42031.833587962959</v>
      </c>
      <c r="S106" s="9">
        <v>42063.333333333328</v>
      </c>
    </row>
    <row r="107" spans="1:19" ht="232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 s="11">
        <v>1412405940</v>
      </c>
      <c r="J107">
        <v>1409721542</v>
      </c>
      <c r="K107" t="b">
        <v>1</v>
      </c>
      <c r="L107">
        <v>8</v>
      </c>
      <c r="M107" t="b">
        <v>0</v>
      </c>
      <c r="N107">
        <v>3</v>
      </c>
      <c r="O107">
        <v>23.63</v>
      </c>
      <c r="P107" s="12" t="s">
        <v>8266</v>
      </c>
      <c r="Q107" t="s">
        <v>8268</v>
      </c>
      <c r="R107" s="9">
        <v>41885.221550925926</v>
      </c>
      <c r="S107" s="9">
        <v>41916.290972222225</v>
      </c>
    </row>
    <row r="108" spans="1:19" ht="246.5" x14ac:dyDescent="0.35">
      <c r="A108">
        <v>3910</v>
      </c>
      <c r="B108" s="3" t="s">
        <v>3907</v>
      </c>
      <c r="C108" s="3" t="s">
        <v>8018</v>
      </c>
      <c r="D108" s="6">
        <v>6000</v>
      </c>
      <c r="E108" s="8">
        <v>185</v>
      </c>
      <c r="F108" t="s">
        <v>8220</v>
      </c>
      <c r="G108" t="s">
        <v>8223</v>
      </c>
      <c r="H108" t="s">
        <v>8245</v>
      </c>
      <c r="I108" s="11">
        <v>1441649397</v>
      </c>
      <c r="J108">
        <v>1439057397</v>
      </c>
      <c r="K108" t="b">
        <v>0</v>
      </c>
      <c r="L108">
        <v>3</v>
      </c>
      <c r="M108" t="b">
        <v>0</v>
      </c>
      <c r="N108">
        <v>3</v>
      </c>
      <c r="O108">
        <v>61.67</v>
      </c>
      <c r="P108" s="12" t="s">
        <v>8266</v>
      </c>
      <c r="Q108" t="s">
        <v>8268</v>
      </c>
      <c r="R108" s="9">
        <v>42224.756909722222</v>
      </c>
      <c r="S108" s="9">
        <v>42254.756909722222</v>
      </c>
    </row>
    <row r="109" spans="1:19" ht="174" x14ac:dyDescent="0.35">
      <c r="A109">
        <v>2884</v>
      </c>
      <c r="B109" s="3" t="s">
        <v>2884</v>
      </c>
      <c r="C109" s="3" t="s">
        <v>6994</v>
      </c>
      <c r="D109" s="6">
        <v>45000</v>
      </c>
      <c r="E109" s="8">
        <v>185</v>
      </c>
      <c r="F109" t="s">
        <v>8220</v>
      </c>
      <c r="G109" t="s">
        <v>8223</v>
      </c>
      <c r="H109" t="s">
        <v>8245</v>
      </c>
      <c r="I109" s="11">
        <v>1417800435</v>
      </c>
      <c r="J109">
        <v>1415208435</v>
      </c>
      <c r="K109" t="b">
        <v>0</v>
      </c>
      <c r="L109">
        <v>4</v>
      </c>
      <c r="M109" t="b">
        <v>0</v>
      </c>
      <c r="N109">
        <v>0</v>
      </c>
      <c r="O109">
        <v>46.25</v>
      </c>
      <c r="P109" s="12" t="s">
        <v>8266</v>
      </c>
      <c r="Q109" t="s">
        <v>8268</v>
      </c>
      <c r="R109" s="9">
        <v>41948.727256944447</v>
      </c>
      <c r="S109" s="9">
        <v>41978.727256944447</v>
      </c>
    </row>
    <row r="110" spans="1:19" ht="275.5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 s="11">
        <v>1468937681</v>
      </c>
      <c r="J110">
        <v>1466345681</v>
      </c>
      <c r="K110" t="b">
        <v>0</v>
      </c>
      <c r="L110">
        <v>5</v>
      </c>
      <c r="M110" t="b">
        <v>0</v>
      </c>
      <c r="N110">
        <v>1</v>
      </c>
      <c r="O110">
        <v>35.4</v>
      </c>
      <c r="P110" s="12" t="s">
        <v>8266</v>
      </c>
      <c r="Q110" t="s">
        <v>8268</v>
      </c>
      <c r="R110" s="9">
        <v>42540.593530092592</v>
      </c>
      <c r="S110" s="9">
        <v>42570.593530092592</v>
      </c>
    </row>
    <row r="111" spans="1:19" ht="232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 s="11">
        <v>1402979778</v>
      </c>
      <c r="J111">
        <v>1401770178</v>
      </c>
      <c r="K111" t="b">
        <v>0</v>
      </c>
      <c r="L111">
        <v>4</v>
      </c>
      <c r="M111" t="b">
        <v>0</v>
      </c>
      <c r="N111">
        <v>11</v>
      </c>
      <c r="O111">
        <v>42.5</v>
      </c>
      <c r="P111" s="12" t="s">
        <v>8266</v>
      </c>
      <c r="Q111" t="s">
        <v>8268</v>
      </c>
      <c r="R111" s="9">
        <v>41793.191875000004</v>
      </c>
      <c r="S111" s="9">
        <v>41807.191875000004</v>
      </c>
    </row>
    <row r="112" spans="1:19" ht="203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 s="11">
        <v>1425178800</v>
      </c>
      <c r="J112">
        <v>1422374420</v>
      </c>
      <c r="K112" t="b">
        <v>0</v>
      </c>
      <c r="L112">
        <v>6</v>
      </c>
      <c r="M112" t="b">
        <v>0</v>
      </c>
      <c r="N112">
        <v>17</v>
      </c>
      <c r="O112">
        <v>27.5</v>
      </c>
      <c r="P112" s="12" t="s">
        <v>8266</v>
      </c>
      <c r="Q112" t="s">
        <v>8268</v>
      </c>
      <c r="R112" s="9">
        <v>42031.666898148149</v>
      </c>
      <c r="S112" s="9">
        <v>42064.125</v>
      </c>
    </row>
    <row r="113" spans="1:19" ht="203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 s="11">
        <v>1414354080</v>
      </c>
      <c r="J113">
        <v>1411587606</v>
      </c>
      <c r="K113" t="b">
        <v>0</v>
      </c>
      <c r="L113">
        <v>4</v>
      </c>
      <c r="M113" t="b">
        <v>0</v>
      </c>
      <c r="N113">
        <v>15</v>
      </c>
      <c r="O113">
        <v>38.25</v>
      </c>
      <c r="P113" s="12" t="s">
        <v>8266</v>
      </c>
      <c r="Q113" t="s">
        <v>8268</v>
      </c>
      <c r="R113" s="9">
        <v>41906.819513888891</v>
      </c>
      <c r="S113" s="9">
        <v>41938.838888888888</v>
      </c>
    </row>
    <row r="114" spans="1:19" ht="188.5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 s="11">
        <v>1447311540</v>
      </c>
      <c r="J114">
        <v>1445358903</v>
      </c>
      <c r="K114" t="b">
        <v>0</v>
      </c>
      <c r="L114">
        <v>4</v>
      </c>
      <c r="M114" t="b">
        <v>0</v>
      </c>
      <c r="N114">
        <v>21</v>
      </c>
      <c r="O114">
        <v>37.5</v>
      </c>
      <c r="P114" s="12" t="s">
        <v>8266</v>
      </c>
      <c r="Q114" t="s">
        <v>8268</v>
      </c>
      <c r="R114" s="9">
        <v>42297.691006944442</v>
      </c>
      <c r="S114" s="9">
        <v>42320.290972222225</v>
      </c>
    </row>
    <row r="115" spans="1:19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 s="11">
        <v>1439069640</v>
      </c>
      <c r="J115">
        <v>1433897647</v>
      </c>
      <c r="K115" t="b">
        <v>0</v>
      </c>
      <c r="L115">
        <v>6</v>
      </c>
      <c r="M115" t="b">
        <v>0</v>
      </c>
      <c r="N115">
        <v>5</v>
      </c>
      <c r="O115">
        <v>24.33</v>
      </c>
      <c r="P115" s="12" t="s">
        <v>8266</v>
      </c>
      <c r="Q115" t="s">
        <v>8268</v>
      </c>
      <c r="R115" s="9">
        <v>42165.037581018521</v>
      </c>
      <c r="S115" s="9">
        <v>42224.898611111115</v>
      </c>
    </row>
    <row r="116" spans="1:19" ht="232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 s="11">
        <v>1463343673</v>
      </c>
      <c r="J116">
        <v>1460751673</v>
      </c>
      <c r="K116" t="b">
        <v>0</v>
      </c>
      <c r="L116">
        <v>6</v>
      </c>
      <c r="M116" t="b">
        <v>0</v>
      </c>
      <c r="N116">
        <v>27</v>
      </c>
      <c r="O116">
        <v>22.83</v>
      </c>
      <c r="P116" s="12" t="s">
        <v>8266</v>
      </c>
      <c r="Q116" t="s">
        <v>8268</v>
      </c>
      <c r="R116" s="9">
        <v>42475.848067129627</v>
      </c>
      <c r="S116" s="9">
        <v>42505.848067129627</v>
      </c>
    </row>
    <row r="117" spans="1:19" ht="275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 s="11">
        <v>1405947126</v>
      </c>
      <c r="J117">
        <v>1403355126</v>
      </c>
      <c r="K117" t="b">
        <v>0</v>
      </c>
      <c r="L117">
        <v>6</v>
      </c>
      <c r="M117" t="b">
        <v>0</v>
      </c>
      <c r="N117">
        <v>1</v>
      </c>
      <c r="O117">
        <v>22.67</v>
      </c>
      <c r="P117" s="12" t="s">
        <v>8266</v>
      </c>
      <c r="Q117" t="s">
        <v>8268</v>
      </c>
      <c r="R117" s="9">
        <v>41811.536180555559</v>
      </c>
      <c r="S117" s="9">
        <v>41841.536180555559</v>
      </c>
    </row>
    <row r="118" spans="1:19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 s="11">
        <v>1433988791</v>
      </c>
      <c r="J118">
        <v>1431396791</v>
      </c>
      <c r="K118" t="b">
        <v>0</v>
      </c>
      <c r="L118">
        <v>5</v>
      </c>
      <c r="M118" t="b">
        <v>0</v>
      </c>
      <c r="N118">
        <v>5</v>
      </c>
      <c r="O118">
        <v>27</v>
      </c>
      <c r="P118" s="12" t="s">
        <v>8266</v>
      </c>
      <c r="Q118" t="s">
        <v>8268</v>
      </c>
      <c r="R118" s="9">
        <v>42136.092488425929</v>
      </c>
      <c r="S118" s="9">
        <v>42166.092488425929</v>
      </c>
    </row>
    <row r="119" spans="1:19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 s="11">
        <v>1410424642</v>
      </c>
      <c r="J119">
        <v>1407832642</v>
      </c>
      <c r="K119" t="b">
        <v>0</v>
      </c>
      <c r="L119">
        <v>4</v>
      </c>
      <c r="M119" t="b">
        <v>0</v>
      </c>
      <c r="N119">
        <v>0</v>
      </c>
      <c r="O119">
        <v>33.75</v>
      </c>
      <c r="P119" s="12" t="s">
        <v>8266</v>
      </c>
      <c r="Q119" t="s">
        <v>8268</v>
      </c>
      <c r="R119" s="9">
        <v>41863.359282407408</v>
      </c>
      <c r="S119" s="9">
        <v>41893.359282407408</v>
      </c>
    </row>
    <row r="120" spans="1:19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 s="11">
        <v>1426294201</v>
      </c>
      <c r="J120">
        <v>1423705801</v>
      </c>
      <c r="K120" t="b">
        <v>0</v>
      </c>
      <c r="L120">
        <v>5</v>
      </c>
      <c r="M120" t="b">
        <v>0</v>
      </c>
      <c r="N120">
        <v>33</v>
      </c>
      <c r="O120">
        <v>26</v>
      </c>
      <c r="P120" s="12" t="s">
        <v>8266</v>
      </c>
      <c r="Q120" t="s">
        <v>8268</v>
      </c>
      <c r="R120" s="9">
        <v>42047.07640046296</v>
      </c>
      <c r="S120" s="9">
        <v>42077.034733796296</v>
      </c>
    </row>
    <row r="121" spans="1:19" ht="217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 s="11">
        <v>1429460386</v>
      </c>
      <c r="J121">
        <v>1424279986</v>
      </c>
      <c r="K121" t="b">
        <v>0</v>
      </c>
      <c r="L121">
        <v>3</v>
      </c>
      <c r="M121" t="b">
        <v>0</v>
      </c>
      <c r="N121">
        <v>6</v>
      </c>
      <c r="O121">
        <v>42</v>
      </c>
      <c r="P121" s="12" t="s">
        <v>8266</v>
      </c>
      <c r="Q121" t="s">
        <v>8268</v>
      </c>
      <c r="R121" s="9">
        <v>42053.722060185188</v>
      </c>
      <c r="S121" s="9">
        <v>42113.680393518516</v>
      </c>
    </row>
    <row r="122" spans="1:19" ht="217.5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 s="11">
        <v>1407868561</v>
      </c>
      <c r="J122">
        <v>1406140561</v>
      </c>
      <c r="K122" t="b">
        <v>0</v>
      </c>
      <c r="L122">
        <v>2</v>
      </c>
      <c r="M122" t="b">
        <v>0</v>
      </c>
      <c r="N122">
        <v>1</v>
      </c>
      <c r="O122">
        <v>62.5</v>
      </c>
      <c r="P122" s="12" t="s">
        <v>8266</v>
      </c>
      <c r="Q122" t="s">
        <v>8268</v>
      </c>
      <c r="R122" s="9">
        <v>41843.775011574071</v>
      </c>
      <c r="S122" s="9">
        <v>41863.775011574071</v>
      </c>
    </row>
    <row r="123" spans="1:19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 s="11">
        <v>1414360358</v>
      </c>
      <c r="J123">
        <v>1409176358</v>
      </c>
      <c r="K123" t="b">
        <v>0</v>
      </c>
      <c r="L123">
        <v>2</v>
      </c>
      <c r="M123" t="b">
        <v>0</v>
      </c>
      <c r="N123">
        <v>1</v>
      </c>
      <c r="O123">
        <v>62.5</v>
      </c>
      <c r="P123" s="12" t="s">
        <v>8266</v>
      </c>
      <c r="Q123" t="s">
        <v>8268</v>
      </c>
      <c r="R123" s="9">
        <v>41878.911550925928</v>
      </c>
      <c r="S123" s="9">
        <v>41938.911550925928</v>
      </c>
    </row>
    <row r="124" spans="1:19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 s="11">
        <v>1420413960</v>
      </c>
      <c r="J124">
        <v>1417651630</v>
      </c>
      <c r="K124" t="b">
        <v>0</v>
      </c>
      <c r="L124">
        <v>9</v>
      </c>
      <c r="M124" t="b">
        <v>0</v>
      </c>
      <c r="N124">
        <v>1</v>
      </c>
      <c r="O124">
        <v>13.11</v>
      </c>
      <c r="P124" s="12" t="s">
        <v>8266</v>
      </c>
      <c r="Q124" t="s">
        <v>8268</v>
      </c>
      <c r="R124" s="9">
        <v>41977.004976851851</v>
      </c>
      <c r="S124" s="9">
        <v>42008.976388888885</v>
      </c>
    </row>
    <row r="125" spans="1:19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 s="11">
        <v>1420938000</v>
      </c>
      <c r="J125">
        <v>1418862743</v>
      </c>
      <c r="K125" t="b">
        <v>0</v>
      </c>
      <c r="L125">
        <v>4</v>
      </c>
      <c r="M125" t="b">
        <v>0</v>
      </c>
      <c r="N125">
        <v>2</v>
      </c>
      <c r="O125">
        <v>27.5</v>
      </c>
      <c r="P125" s="12" t="s">
        <v>8266</v>
      </c>
      <c r="Q125" t="s">
        <v>8268</v>
      </c>
      <c r="R125" s="9">
        <v>41991.022488425922</v>
      </c>
      <c r="S125" s="9">
        <v>42015.041666666672</v>
      </c>
    </row>
    <row r="126" spans="1:19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 s="11">
        <v>1409846874</v>
      </c>
      <c r="J126">
        <v>1407254874</v>
      </c>
      <c r="K126" t="b">
        <v>0</v>
      </c>
      <c r="L126">
        <v>2</v>
      </c>
      <c r="M126" t="b">
        <v>0</v>
      </c>
      <c r="N126">
        <v>1</v>
      </c>
      <c r="O126">
        <v>52.5</v>
      </c>
      <c r="P126" s="12" t="s">
        <v>8266</v>
      </c>
      <c r="Q126" t="s">
        <v>8268</v>
      </c>
      <c r="R126" s="9">
        <v>41856.672152777777</v>
      </c>
      <c r="S126" s="9">
        <v>41886.672152777777</v>
      </c>
    </row>
    <row r="127" spans="1:19" ht="246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 s="11">
        <v>1475378744</v>
      </c>
      <c r="J127">
        <v>1472786744</v>
      </c>
      <c r="K127" t="b">
        <v>0</v>
      </c>
      <c r="L127">
        <v>2</v>
      </c>
      <c r="M127" t="b">
        <v>0</v>
      </c>
      <c r="N127">
        <v>3</v>
      </c>
      <c r="O127">
        <v>50.5</v>
      </c>
      <c r="P127" s="12" t="s">
        <v>8266</v>
      </c>
      <c r="Q127" t="s">
        <v>8268</v>
      </c>
      <c r="R127" s="9">
        <v>42615.142870370371</v>
      </c>
      <c r="S127" s="9">
        <v>42645.142870370371</v>
      </c>
    </row>
    <row r="128" spans="1:19" ht="130.5" x14ac:dyDescent="0.35">
      <c r="A128">
        <v>3991</v>
      </c>
      <c r="B128" s="3" t="s">
        <v>3987</v>
      </c>
      <c r="C128" s="3" t="s">
        <v>8097</v>
      </c>
      <c r="D128" s="6">
        <v>500</v>
      </c>
      <c r="E128" s="8">
        <v>100</v>
      </c>
      <c r="F128" t="s">
        <v>8220</v>
      </c>
      <c r="G128" t="s">
        <v>8223</v>
      </c>
      <c r="H128" t="s">
        <v>8245</v>
      </c>
      <c r="I128" s="11">
        <v>1433086082</v>
      </c>
      <c r="J128">
        <v>1430494082</v>
      </c>
      <c r="K128" t="b">
        <v>0</v>
      </c>
      <c r="L128">
        <v>1</v>
      </c>
      <c r="M128" t="b">
        <v>0</v>
      </c>
      <c r="N128">
        <v>20</v>
      </c>
      <c r="O128">
        <v>100</v>
      </c>
      <c r="P128" s="12" t="s">
        <v>8266</v>
      </c>
      <c r="Q128" t="s">
        <v>8268</v>
      </c>
      <c r="R128" s="9">
        <v>42125.644467592589</v>
      </c>
      <c r="S128" s="9">
        <v>42155.644467592589</v>
      </c>
    </row>
    <row r="129" spans="1:19" ht="232" x14ac:dyDescent="0.35">
      <c r="A129">
        <v>4020</v>
      </c>
      <c r="B129" s="3" t="s">
        <v>4016</v>
      </c>
      <c r="C129" s="3" t="s">
        <v>8125</v>
      </c>
      <c r="D129" s="6">
        <v>600</v>
      </c>
      <c r="E129" s="8">
        <v>100</v>
      </c>
      <c r="F129" t="s">
        <v>8220</v>
      </c>
      <c r="G129" t="s">
        <v>8223</v>
      </c>
      <c r="H129" t="s">
        <v>8245</v>
      </c>
      <c r="I129" s="11">
        <v>1427168099</v>
      </c>
      <c r="J129">
        <v>1424579699</v>
      </c>
      <c r="K129" t="b">
        <v>0</v>
      </c>
      <c r="L129">
        <v>3</v>
      </c>
      <c r="M129" t="b">
        <v>0</v>
      </c>
      <c r="N129">
        <v>17</v>
      </c>
      <c r="O129">
        <v>33.33</v>
      </c>
      <c r="P129" s="12" t="s">
        <v>8266</v>
      </c>
      <c r="Q129" t="s">
        <v>8268</v>
      </c>
      <c r="R129" s="9">
        <v>42057.190960648149</v>
      </c>
      <c r="S129" s="9">
        <v>42087.149293981478</v>
      </c>
    </row>
    <row r="130" spans="1:19" ht="246.5" x14ac:dyDescent="0.3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 s="11">
        <v>1439828159</v>
      </c>
      <c r="J130">
        <v>1437236159</v>
      </c>
      <c r="K130" t="b">
        <v>0</v>
      </c>
      <c r="L130">
        <v>1</v>
      </c>
      <c r="M130" t="b">
        <v>0</v>
      </c>
      <c r="N130">
        <v>10</v>
      </c>
      <c r="O130">
        <v>100</v>
      </c>
      <c r="P130" s="12" t="s">
        <v>8266</v>
      </c>
      <c r="Q130" t="s">
        <v>8268</v>
      </c>
      <c r="R130" s="9">
        <v>42203.677766203706</v>
      </c>
      <c r="S130" s="9">
        <v>42233.677766203706</v>
      </c>
    </row>
    <row r="131" spans="1:19" ht="261" x14ac:dyDescent="0.3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 s="11">
        <v>1440613920</v>
      </c>
      <c r="J131">
        <v>1435953566</v>
      </c>
      <c r="K131" t="b">
        <v>0</v>
      </c>
      <c r="L131">
        <v>6</v>
      </c>
      <c r="M131" t="b">
        <v>0</v>
      </c>
      <c r="N131">
        <v>10</v>
      </c>
      <c r="O131">
        <v>16.670000000000002</v>
      </c>
      <c r="P131" s="12" t="s">
        <v>8266</v>
      </c>
      <c r="Q131" t="s">
        <v>8268</v>
      </c>
      <c r="R131" s="9">
        <v>42188.83293981482</v>
      </c>
      <c r="S131" s="9">
        <v>42242.772222222222</v>
      </c>
    </row>
    <row r="132" spans="1:19" ht="58" x14ac:dyDescent="0.35">
      <c r="A132">
        <v>3861</v>
      </c>
      <c r="B132" s="3" t="s">
        <v>3858</v>
      </c>
      <c r="C132" s="3" t="s">
        <v>7970</v>
      </c>
      <c r="D132" s="6">
        <v>2000</v>
      </c>
      <c r="E132" s="8">
        <v>100</v>
      </c>
      <c r="F132" t="s">
        <v>8220</v>
      </c>
      <c r="G132" t="s">
        <v>8223</v>
      </c>
      <c r="H132" t="s">
        <v>8245</v>
      </c>
      <c r="I132" s="11">
        <v>1415828820</v>
      </c>
      <c r="J132">
        <v>1412258977</v>
      </c>
      <c r="K132" t="b">
        <v>0</v>
      </c>
      <c r="L132">
        <v>1</v>
      </c>
      <c r="M132" t="b">
        <v>0</v>
      </c>
      <c r="N132">
        <v>5</v>
      </c>
      <c r="O132">
        <v>100</v>
      </c>
      <c r="P132" s="12" t="s">
        <v>8266</v>
      </c>
      <c r="Q132" t="s">
        <v>8268</v>
      </c>
      <c r="R132" s="9">
        <v>41914.590011574073</v>
      </c>
      <c r="S132" s="9">
        <v>41955.907638888893</v>
      </c>
    </row>
    <row r="133" spans="1:19" ht="261" x14ac:dyDescent="0.35">
      <c r="A133">
        <v>3742</v>
      </c>
      <c r="B133" s="3" t="s">
        <v>3739</v>
      </c>
      <c r="C133" s="3" t="s">
        <v>7852</v>
      </c>
      <c r="D133" s="6">
        <v>5000</v>
      </c>
      <c r="E133" s="8">
        <v>100</v>
      </c>
      <c r="F133" t="s">
        <v>8220</v>
      </c>
      <c r="G133" t="s">
        <v>8223</v>
      </c>
      <c r="H133" t="s">
        <v>8245</v>
      </c>
      <c r="I133" s="11">
        <v>1409980144</v>
      </c>
      <c r="J133">
        <v>1407388144</v>
      </c>
      <c r="K133" t="b">
        <v>0</v>
      </c>
      <c r="L133">
        <v>4</v>
      </c>
      <c r="M133" t="b">
        <v>0</v>
      </c>
      <c r="N133">
        <v>2</v>
      </c>
      <c r="O133">
        <v>25</v>
      </c>
      <c r="P133" s="12" t="s">
        <v>8266</v>
      </c>
      <c r="Q133" t="s">
        <v>8268</v>
      </c>
      <c r="R133" s="9">
        <v>41858.214629629627</v>
      </c>
      <c r="S133" s="9">
        <v>41888.214629629627</v>
      </c>
    </row>
    <row r="134" spans="1:19" ht="261" x14ac:dyDescent="0.35">
      <c r="A134">
        <v>4058</v>
      </c>
      <c r="B134" s="3" t="s">
        <v>4054</v>
      </c>
      <c r="C134" s="3" t="s">
        <v>8162</v>
      </c>
      <c r="D134" s="6">
        <v>3750</v>
      </c>
      <c r="E134" s="8">
        <v>95</v>
      </c>
      <c r="F134" t="s">
        <v>8220</v>
      </c>
      <c r="G134" t="s">
        <v>8223</v>
      </c>
      <c r="H134" t="s">
        <v>8245</v>
      </c>
      <c r="I134" s="11">
        <v>1459483140</v>
      </c>
      <c r="J134">
        <v>1458178044</v>
      </c>
      <c r="K134" t="b">
        <v>0</v>
      </c>
      <c r="L134">
        <v>4</v>
      </c>
      <c r="M134" t="b">
        <v>0</v>
      </c>
      <c r="N134">
        <v>3</v>
      </c>
      <c r="O134">
        <v>23.75</v>
      </c>
      <c r="P134" s="12" t="s">
        <v>8266</v>
      </c>
      <c r="Q134" t="s">
        <v>8268</v>
      </c>
      <c r="R134" s="9">
        <v>42446.060694444444</v>
      </c>
      <c r="S134" s="9">
        <v>42461.165972222225</v>
      </c>
    </row>
    <row r="135" spans="1:19" ht="232" x14ac:dyDescent="0.35">
      <c r="A135">
        <v>2852</v>
      </c>
      <c r="B135" s="3" t="s">
        <v>2852</v>
      </c>
      <c r="C135" s="3" t="s">
        <v>6962</v>
      </c>
      <c r="D135" s="6">
        <v>5000</v>
      </c>
      <c r="E135" s="8">
        <v>95</v>
      </c>
      <c r="F135" t="s">
        <v>8220</v>
      </c>
      <c r="G135" t="s">
        <v>8223</v>
      </c>
      <c r="H135" t="s">
        <v>8245</v>
      </c>
      <c r="I135" s="11">
        <v>1403312703</v>
      </c>
      <c r="J135">
        <v>1400720703</v>
      </c>
      <c r="K135" t="b">
        <v>0</v>
      </c>
      <c r="L135">
        <v>6</v>
      </c>
      <c r="M135" t="b">
        <v>0</v>
      </c>
      <c r="N135">
        <v>2</v>
      </c>
      <c r="O135">
        <v>15.83</v>
      </c>
      <c r="P135" s="12" t="s">
        <v>8266</v>
      </c>
      <c r="Q135" t="s">
        <v>8268</v>
      </c>
      <c r="R135" s="9">
        <v>41781.045173611114</v>
      </c>
      <c r="S135" s="9">
        <v>41811.045173611114</v>
      </c>
    </row>
    <row r="136" spans="1:19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 s="11">
        <v>1424747740</v>
      </c>
      <c r="J136">
        <v>1422155740</v>
      </c>
      <c r="K136" t="b">
        <v>0</v>
      </c>
      <c r="L136">
        <v>6</v>
      </c>
      <c r="M136" t="b">
        <v>0</v>
      </c>
      <c r="N136">
        <v>3</v>
      </c>
      <c r="O136">
        <v>15.67</v>
      </c>
      <c r="P136" s="12" t="s">
        <v>8266</v>
      </c>
      <c r="Q136" t="s">
        <v>8268</v>
      </c>
      <c r="R136" s="9">
        <v>42029.135879629626</v>
      </c>
      <c r="S136" s="9">
        <v>42059.135879629626</v>
      </c>
    </row>
    <row r="137" spans="1:19" ht="275.5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 s="11">
        <v>1464099900</v>
      </c>
      <c r="J137">
        <v>1462585315</v>
      </c>
      <c r="K137" t="b">
        <v>0</v>
      </c>
      <c r="L137">
        <v>2</v>
      </c>
      <c r="M137" t="b">
        <v>0</v>
      </c>
      <c r="N137">
        <v>11</v>
      </c>
      <c r="O137">
        <v>40</v>
      </c>
      <c r="P137" s="12" t="s">
        <v>8266</v>
      </c>
      <c r="Q137" t="s">
        <v>8268</v>
      </c>
      <c r="R137" s="9">
        <v>42497.070775462969</v>
      </c>
      <c r="S137" s="9">
        <v>42514.600694444445</v>
      </c>
    </row>
    <row r="138" spans="1:19" ht="246.5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 s="11">
        <v>1432913659</v>
      </c>
      <c r="J138">
        <v>1430321659</v>
      </c>
      <c r="K138" t="b">
        <v>0</v>
      </c>
      <c r="L138">
        <v>3</v>
      </c>
      <c r="M138" t="b">
        <v>0</v>
      </c>
      <c r="N138">
        <v>0</v>
      </c>
      <c r="O138">
        <v>23.33</v>
      </c>
      <c r="P138" s="12" t="s">
        <v>8266</v>
      </c>
      <c r="Q138" t="s">
        <v>8268</v>
      </c>
      <c r="R138" s="9">
        <v>42123.648831018523</v>
      </c>
      <c r="S138" s="9">
        <v>42153.648831018523</v>
      </c>
    </row>
    <row r="139" spans="1:19" ht="290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 s="11">
        <v>1406603696</v>
      </c>
      <c r="J139">
        <v>1405307696</v>
      </c>
      <c r="K139" t="b">
        <v>0</v>
      </c>
      <c r="L139">
        <v>4</v>
      </c>
      <c r="M139" t="b">
        <v>0</v>
      </c>
      <c r="N139">
        <v>9</v>
      </c>
      <c r="O139">
        <v>16.25</v>
      </c>
      <c r="P139" s="12" t="s">
        <v>8266</v>
      </c>
      <c r="Q139" t="s">
        <v>8268</v>
      </c>
      <c r="R139" s="9">
        <v>41834.135370370372</v>
      </c>
      <c r="S139" s="9">
        <v>41849.135370370372</v>
      </c>
    </row>
    <row r="140" spans="1:19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 s="11">
        <v>1425337200</v>
      </c>
      <c r="J140">
        <v>1421432810</v>
      </c>
      <c r="K140" t="b">
        <v>0</v>
      </c>
      <c r="L140">
        <v>6</v>
      </c>
      <c r="M140" t="b">
        <v>0</v>
      </c>
      <c r="N140">
        <v>8</v>
      </c>
      <c r="O140">
        <v>10.17</v>
      </c>
      <c r="P140" s="12" t="s">
        <v>8266</v>
      </c>
      <c r="Q140" t="s">
        <v>8268</v>
      </c>
      <c r="R140" s="9">
        <v>42020.768634259264</v>
      </c>
      <c r="S140" s="9">
        <v>42065.958333333328</v>
      </c>
    </row>
    <row r="141" spans="1:19" ht="26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 s="11">
        <v>1447799054</v>
      </c>
      <c r="J141">
        <v>1445203454</v>
      </c>
      <c r="K141" t="b">
        <v>0</v>
      </c>
      <c r="L141">
        <v>3</v>
      </c>
      <c r="M141" t="b">
        <v>0</v>
      </c>
      <c r="N141">
        <v>1</v>
      </c>
      <c r="O141">
        <v>20</v>
      </c>
      <c r="P141" s="12" t="s">
        <v>8266</v>
      </c>
      <c r="Q141" t="s">
        <v>8268</v>
      </c>
      <c r="R141" s="9">
        <v>42295.891828703709</v>
      </c>
      <c r="S141" s="9">
        <v>42325.933495370366</v>
      </c>
    </row>
    <row r="142" spans="1:19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 s="11">
        <v>1488517200</v>
      </c>
      <c r="J142">
        <v>1485909937</v>
      </c>
      <c r="K142" t="b">
        <v>0</v>
      </c>
      <c r="L142">
        <v>1</v>
      </c>
      <c r="M142" t="b">
        <v>0</v>
      </c>
      <c r="N142">
        <v>2</v>
      </c>
      <c r="O142">
        <v>59</v>
      </c>
      <c r="P142" s="12" t="s">
        <v>8266</v>
      </c>
      <c r="Q142" t="s">
        <v>8268</v>
      </c>
      <c r="R142" s="9">
        <v>42767.031678240746</v>
      </c>
      <c r="S142" s="9">
        <v>42797.208333333328</v>
      </c>
    </row>
    <row r="143" spans="1:19" ht="232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 s="11">
        <v>1403636229</v>
      </c>
      <c r="J143">
        <v>1401044229</v>
      </c>
      <c r="K143" t="b">
        <v>0</v>
      </c>
      <c r="L143">
        <v>3</v>
      </c>
      <c r="M143" t="b">
        <v>0</v>
      </c>
      <c r="N143">
        <v>0</v>
      </c>
      <c r="O143">
        <v>18.329999999999998</v>
      </c>
      <c r="P143" s="12" t="s">
        <v>8266</v>
      </c>
      <c r="Q143" t="s">
        <v>8268</v>
      </c>
      <c r="R143" s="9">
        <v>41784.789687500001</v>
      </c>
      <c r="S143" s="9">
        <v>41814.789687500001</v>
      </c>
    </row>
    <row r="144" spans="1:19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 s="11">
        <v>1407250329</v>
      </c>
      <c r="J144">
        <v>1404658329</v>
      </c>
      <c r="K144" t="b">
        <v>0</v>
      </c>
      <c r="L144">
        <v>6</v>
      </c>
      <c r="M144" t="b">
        <v>0</v>
      </c>
      <c r="N144">
        <v>9</v>
      </c>
      <c r="O144">
        <v>8.5</v>
      </c>
      <c r="P144" s="12" t="s">
        <v>8266</v>
      </c>
      <c r="Q144" t="s">
        <v>8268</v>
      </c>
      <c r="R144" s="9">
        <v>41826.61954861111</v>
      </c>
      <c r="S144" s="9">
        <v>41856.61954861111</v>
      </c>
    </row>
    <row r="145" spans="1:19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 s="11">
        <v>1425103218</v>
      </c>
      <c r="J145">
        <v>1422424818</v>
      </c>
      <c r="K145" t="b">
        <v>0</v>
      </c>
      <c r="L145">
        <v>1</v>
      </c>
      <c r="M145" t="b">
        <v>0</v>
      </c>
      <c r="N145">
        <v>5</v>
      </c>
      <c r="O145">
        <v>50</v>
      </c>
      <c r="P145" s="12" t="s">
        <v>8266</v>
      </c>
      <c r="Q145" t="s">
        <v>8268</v>
      </c>
      <c r="R145" s="9">
        <v>42032.250208333338</v>
      </c>
      <c r="S145" s="9">
        <v>42063.250208333338</v>
      </c>
    </row>
    <row r="146" spans="1:19" ht="275.5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 s="11">
        <v>1416877200</v>
      </c>
      <c r="J146">
        <v>1414505137</v>
      </c>
      <c r="K146" t="b">
        <v>0</v>
      </c>
      <c r="L146">
        <v>2</v>
      </c>
      <c r="M146" t="b">
        <v>0</v>
      </c>
      <c r="N146">
        <v>1</v>
      </c>
      <c r="O146">
        <v>25</v>
      </c>
      <c r="P146" s="12" t="s">
        <v>8266</v>
      </c>
      <c r="Q146" t="s">
        <v>8268</v>
      </c>
      <c r="R146" s="9">
        <v>41940.587233796294</v>
      </c>
      <c r="S146" s="9">
        <v>41968.041666666672</v>
      </c>
    </row>
    <row r="147" spans="1:19" ht="275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 s="11">
        <v>1472847873</v>
      </c>
      <c r="J147">
        <v>1468959873</v>
      </c>
      <c r="K147" t="b">
        <v>0</v>
      </c>
      <c r="L147">
        <v>1</v>
      </c>
      <c r="M147" t="b">
        <v>0</v>
      </c>
      <c r="N147">
        <v>1</v>
      </c>
      <c r="O147">
        <v>50</v>
      </c>
      <c r="P147" s="12" t="s">
        <v>8266</v>
      </c>
      <c r="Q147" t="s">
        <v>8268</v>
      </c>
      <c r="R147" s="9">
        <v>42570.850381944445</v>
      </c>
      <c r="S147" s="9">
        <v>42615.850381944445</v>
      </c>
    </row>
    <row r="148" spans="1:19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 s="11">
        <v>1448078400</v>
      </c>
      <c r="J148">
        <v>1445985299</v>
      </c>
      <c r="K148" t="b">
        <v>0</v>
      </c>
      <c r="L148">
        <v>5</v>
      </c>
      <c r="M148" t="b">
        <v>0</v>
      </c>
      <c r="N148">
        <v>5</v>
      </c>
      <c r="O148">
        <v>9.4</v>
      </c>
      <c r="P148" s="12" t="s">
        <v>8266</v>
      </c>
      <c r="Q148" t="s">
        <v>8268</v>
      </c>
      <c r="R148" s="9">
        <v>42304.940960648149</v>
      </c>
      <c r="S148" s="9">
        <v>42329.166666666672</v>
      </c>
    </row>
    <row r="149" spans="1:19" ht="275.5" x14ac:dyDescent="0.35">
      <c r="A149">
        <v>3960</v>
      </c>
      <c r="B149" s="3" t="s">
        <v>3957</v>
      </c>
      <c r="C149" s="3" t="s">
        <v>8067</v>
      </c>
      <c r="D149" s="6">
        <v>3000</v>
      </c>
      <c r="E149" s="8">
        <v>45</v>
      </c>
      <c r="F149" t="s">
        <v>8220</v>
      </c>
      <c r="G149" t="s">
        <v>8223</v>
      </c>
      <c r="H149" t="s">
        <v>8245</v>
      </c>
      <c r="I149" s="11">
        <v>1451852256</v>
      </c>
      <c r="J149">
        <v>1449260256</v>
      </c>
      <c r="K149" t="b">
        <v>0</v>
      </c>
      <c r="L149">
        <v>4</v>
      </c>
      <c r="M149" t="b">
        <v>0</v>
      </c>
      <c r="N149">
        <v>2</v>
      </c>
      <c r="O149">
        <v>11.25</v>
      </c>
      <c r="P149" s="12" t="s">
        <v>8266</v>
      </c>
      <c r="Q149" t="s">
        <v>8268</v>
      </c>
      <c r="R149" s="9">
        <v>42342.845555555556</v>
      </c>
      <c r="S149" s="9">
        <v>42372.845555555556</v>
      </c>
    </row>
    <row r="150" spans="1:19" ht="261" x14ac:dyDescent="0.3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 s="11">
        <v>1476482400</v>
      </c>
      <c r="J150">
        <v>1473893721</v>
      </c>
      <c r="K150" t="b">
        <v>0</v>
      </c>
      <c r="L150">
        <v>2</v>
      </c>
      <c r="M150" t="b">
        <v>0</v>
      </c>
      <c r="N150">
        <v>1</v>
      </c>
      <c r="O150">
        <v>22.5</v>
      </c>
      <c r="P150" s="12" t="s">
        <v>8266</v>
      </c>
      <c r="Q150" t="s">
        <v>8268</v>
      </c>
      <c r="R150" s="9">
        <v>42627.955104166671</v>
      </c>
      <c r="S150" s="9">
        <v>42657.916666666672</v>
      </c>
    </row>
    <row r="151" spans="1:19" ht="275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 s="11">
        <v>1406170740</v>
      </c>
      <c r="J151">
        <v>1402506278</v>
      </c>
      <c r="K151" t="b">
        <v>0</v>
      </c>
      <c r="L151">
        <v>2</v>
      </c>
      <c r="M151" t="b">
        <v>0</v>
      </c>
      <c r="N151">
        <v>1</v>
      </c>
      <c r="O151">
        <v>22.5</v>
      </c>
      <c r="P151" s="12" t="s">
        <v>8266</v>
      </c>
      <c r="Q151" t="s">
        <v>8268</v>
      </c>
      <c r="R151" s="9">
        <v>41801.711550925924</v>
      </c>
      <c r="S151" s="9">
        <v>41844.124305555553</v>
      </c>
    </row>
    <row r="152" spans="1:19" ht="26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 s="11">
        <v>1411596001</v>
      </c>
      <c r="J152">
        <v>1409608801</v>
      </c>
      <c r="K152" t="b">
        <v>0</v>
      </c>
      <c r="L152">
        <v>4</v>
      </c>
      <c r="M152" t="b">
        <v>0</v>
      </c>
      <c r="N152">
        <v>2</v>
      </c>
      <c r="O152">
        <v>10.25</v>
      </c>
      <c r="P152" s="12" t="s">
        <v>8266</v>
      </c>
      <c r="Q152" t="s">
        <v>8268</v>
      </c>
      <c r="R152" s="9">
        <v>41883.916678240741</v>
      </c>
      <c r="S152" s="9">
        <v>41906.916678240741</v>
      </c>
    </row>
    <row r="153" spans="1:19" ht="246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 s="11">
        <v>1413832985</v>
      </c>
      <c r="J153">
        <v>1408648985</v>
      </c>
      <c r="K153" t="b">
        <v>0</v>
      </c>
      <c r="L153">
        <v>2</v>
      </c>
      <c r="M153" t="b">
        <v>0</v>
      </c>
      <c r="N153">
        <v>1</v>
      </c>
      <c r="O153">
        <v>20</v>
      </c>
      <c r="P153" s="12" t="s">
        <v>8266</v>
      </c>
      <c r="Q153" t="s">
        <v>8268</v>
      </c>
      <c r="R153" s="9">
        <v>41872.807696759257</v>
      </c>
      <c r="S153" s="9">
        <v>41932.807696759257</v>
      </c>
    </row>
    <row r="154" spans="1:19" ht="26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 s="11">
        <v>1441771218</v>
      </c>
      <c r="J154">
        <v>1436587218</v>
      </c>
      <c r="K154" t="b">
        <v>0</v>
      </c>
      <c r="L154">
        <v>4</v>
      </c>
      <c r="M154" t="b">
        <v>0</v>
      </c>
      <c r="N154">
        <v>1</v>
      </c>
      <c r="O154">
        <v>9.75</v>
      </c>
      <c r="P154" s="12" t="s">
        <v>8266</v>
      </c>
      <c r="Q154" t="s">
        <v>8268</v>
      </c>
      <c r="R154" s="9">
        <v>42196.166874999995</v>
      </c>
      <c r="S154" s="9">
        <v>42256.166874999995</v>
      </c>
    </row>
    <row r="155" spans="1:19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 s="11">
        <v>1420081143</v>
      </c>
      <c r="J155">
        <v>1417489143</v>
      </c>
      <c r="K155" t="b">
        <v>1</v>
      </c>
      <c r="L155">
        <v>4</v>
      </c>
      <c r="M155" t="b">
        <v>0</v>
      </c>
      <c r="N155">
        <v>4</v>
      </c>
      <c r="O155">
        <v>9.5</v>
      </c>
      <c r="P155" s="12" t="s">
        <v>8266</v>
      </c>
      <c r="Q155" t="s">
        <v>8268</v>
      </c>
      <c r="R155" s="9">
        <v>41975.124340277776</v>
      </c>
      <c r="S155" s="9">
        <v>42005.124340277776</v>
      </c>
    </row>
    <row r="156" spans="1:19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 s="11">
        <v>1431144000</v>
      </c>
      <c r="J156">
        <v>1426407426</v>
      </c>
      <c r="K156" t="b">
        <v>0</v>
      </c>
      <c r="L156">
        <v>2</v>
      </c>
      <c r="M156" t="b">
        <v>0</v>
      </c>
      <c r="N156">
        <v>1</v>
      </c>
      <c r="O156">
        <v>18.5</v>
      </c>
      <c r="P156" s="12" t="s">
        <v>8266</v>
      </c>
      <c r="Q156" t="s">
        <v>8268</v>
      </c>
      <c r="R156" s="9">
        <v>42078.34520833334</v>
      </c>
      <c r="S156" s="9">
        <v>42133.166666666672</v>
      </c>
    </row>
    <row r="157" spans="1:19" ht="188.5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 s="11">
        <v>1484348700</v>
      </c>
      <c r="J157">
        <v>1481756855</v>
      </c>
      <c r="K157" t="b">
        <v>0</v>
      </c>
      <c r="L157">
        <v>1</v>
      </c>
      <c r="M157" t="b">
        <v>0</v>
      </c>
      <c r="N157">
        <v>1</v>
      </c>
      <c r="O157">
        <v>34.950000000000003</v>
      </c>
      <c r="P157" s="12" t="s">
        <v>8266</v>
      </c>
      <c r="Q157" t="s">
        <v>8268</v>
      </c>
      <c r="R157" s="9">
        <v>42718.963599537034</v>
      </c>
      <c r="S157" s="9">
        <v>42748.961805555555</v>
      </c>
    </row>
    <row r="158" spans="1:19" ht="217.5" x14ac:dyDescent="0.35">
      <c r="A158">
        <v>4090</v>
      </c>
      <c r="B158" s="3" t="s">
        <v>4086</v>
      </c>
      <c r="C158" s="3" t="s">
        <v>8193</v>
      </c>
      <c r="D158" s="6">
        <v>1000</v>
      </c>
      <c r="E158" s="8">
        <v>32</v>
      </c>
      <c r="F158" t="s">
        <v>8220</v>
      </c>
      <c r="G158" t="s">
        <v>8223</v>
      </c>
      <c r="H158" t="s">
        <v>8245</v>
      </c>
      <c r="I158" s="11">
        <v>1438959600</v>
      </c>
      <c r="J158">
        <v>1437754137</v>
      </c>
      <c r="K158" t="b">
        <v>0</v>
      </c>
      <c r="L158">
        <v>3</v>
      </c>
      <c r="M158" t="b">
        <v>0</v>
      </c>
      <c r="N158">
        <v>3</v>
      </c>
      <c r="O158">
        <v>10.67</v>
      </c>
      <c r="P158" s="12" t="s">
        <v>8266</v>
      </c>
      <c r="Q158" t="s">
        <v>8268</v>
      </c>
      <c r="R158" s="9">
        <v>42209.67288194444</v>
      </c>
      <c r="S158" s="9">
        <v>42223.625</v>
      </c>
    </row>
    <row r="159" spans="1:19" ht="116" x14ac:dyDescent="0.35">
      <c r="A159">
        <v>3988</v>
      </c>
      <c r="B159" s="3" t="s">
        <v>3984</v>
      </c>
      <c r="C159" s="3" t="s">
        <v>8094</v>
      </c>
      <c r="D159" s="6">
        <v>1500</v>
      </c>
      <c r="E159" s="8">
        <v>32</v>
      </c>
      <c r="F159" t="s">
        <v>8220</v>
      </c>
      <c r="G159" t="s">
        <v>8223</v>
      </c>
      <c r="H159" t="s">
        <v>8245</v>
      </c>
      <c r="I159" s="11">
        <v>1440813413</v>
      </c>
      <c r="J159">
        <v>1439517413</v>
      </c>
      <c r="K159" t="b">
        <v>0</v>
      </c>
      <c r="L159">
        <v>4</v>
      </c>
      <c r="M159" t="b">
        <v>0</v>
      </c>
      <c r="N159">
        <v>2</v>
      </c>
      <c r="O159">
        <v>8</v>
      </c>
      <c r="P159" s="12" t="s">
        <v>8266</v>
      </c>
      <c r="Q159" t="s">
        <v>8268</v>
      </c>
      <c r="R159" s="9">
        <v>42230.08116898148</v>
      </c>
      <c r="S159" s="9">
        <v>42245.08116898148</v>
      </c>
    </row>
    <row r="160" spans="1:19" ht="261" x14ac:dyDescent="0.35">
      <c r="A160">
        <v>4019</v>
      </c>
      <c r="B160" s="3" t="s">
        <v>4015</v>
      </c>
      <c r="C160" s="3" t="s">
        <v>8124</v>
      </c>
      <c r="D160" s="6">
        <v>3500</v>
      </c>
      <c r="E160" s="8">
        <v>29</v>
      </c>
      <c r="F160" t="s">
        <v>8220</v>
      </c>
      <c r="G160" t="s">
        <v>8223</v>
      </c>
      <c r="H160" t="s">
        <v>8245</v>
      </c>
      <c r="I160" s="11">
        <v>1460737680</v>
      </c>
      <c r="J160">
        <v>1455725596</v>
      </c>
      <c r="K160" t="b">
        <v>0</v>
      </c>
      <c r="L160">
        <v>4</v>
      </c>
      <c r="M160" t="b">
        <v>0</v>
      </c>
      <c r="N160">
        <v>1</v>
      </c>
      <c r="O160">
        <v>7.25</v>
      </c>
      <c r="P160" s="12" t="s">
        <v>8266</v>
      </c>
      <c r="Q160" t="s">
        <v>8268</v>
      </c>
      <c r="R160" s="9">
        <v>42417.675879629634</v>
      </c>
      <c r="S160" s="9">
        <v>42475.686111111107</v>
      </c>
    </row>
    <row r="161" spans="1:19" ht="217.5" x14ac:dyDescent="0.35">
      <c r="A161">
        <v>2879</v>
      </c>
      <c r="B161" s="3" t="s">
        <v>2879</v>
      </c>
      <c r="C161" s="3" t="s">
        <v>6989</v>
      </c>
      <c r="D161" s="6">
        <v>11200</v>
      </c>
      <c r="E161" s="8">
        <v>29</v>
      </c>
      <c r="F161" t="s">
        <v>8220</v>
      </c>
      <c r="G161" t="s">
        <v>8223</v>
      </c>
      <c r="H161" t="s">
        <v>8245</v>
      </c>
      <c r="I161" s="11">
        <v>1453310661</v>
      </c>
      <c r="J161">
        <v>1450718661</v>
      </c>
      <c r="K161" t="b">
        <v>0</v>
      </c>
      <c r="L161">
        <v>1</v>
      </c>
      <c r="M161" t="b">
        <v>0</v>
      </c>
      <c r="N161">
        <v>0</v>
      </c>
      <c r="O161">
        <v>29</v>
      </c>
      <c r="P161" s="12" t="s">
        <v>8266</v>
      </c>
      <c r="Q161" t="s">
        <v>8268</v>
      </c>
      <c r="R161" s="9">
        <v>42359.725243055553</v>
      </c>
      <c r="S161" s="9">
        <v>42389.725243055553</v>
      </c>
    </row>
    <row r="162" spans="1:19" ht="188.5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 s="11">
        <v>1407883811</v>
      </c>
      <c r="J162">
        <v>1405291811</v>
      </c>
      <c r="K162" t="b">
        <v>0</v>
      </c>
      <c r="L162">
        <v>4</v>
      </c>
      <c r="M162" t="b">
        <v>0</v>
      </c>
      <c r="N162">
        <v>1</v>
      </c>
      <c r="O162">
        <v>6.75</v>
      </c>
      <c r="P162" s="12" t="s">
        <v>8266</v>
      </c>
      <c r="Q162" t="s">
        <v>8268</v>
      </c>
      <c r="R162" s="9">
        <v>41833.951516203706</v>
      </c>
      <c r="S162" s="9">
        <v>41863.951516203706</v>
      </c>
    </row>
    <row r="163" spans="1:19" ht="275.5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 s="11">
        <v>1424070823</v>
      </c>
      <c r="J163">
        <v>1421478823</v>
      </c>
      <c r="K163" t="b">
        <v>0</v>
      </c>
      <c r="L163">
        <v>2</v>
      </c>
      <c r="M163" t="b">
        <v>0</v>
      </c>
      <c r="N163">
        <v>1</v>
      </c>
      <c r="O163">
        <v>13</v>
      </c>
      <c r="P163" s="12" t="s">
        <v>8266</v>
      </c>
      <c r="Q163" t="s">
        <v>8268</v>
      </c>
      <c r="R163" s="9">
        <v>42021.301192129627</v>
      </c>
      <c r="S163" s="9">
        <v>42051.301192129627</v>
      </c>
    </row>
    <row r="164" spans="1:19" ht="188.5" x14ac:dyDescent="0.35">
      <c r="A164">
        <v>3853</v>
      </c>
      <c r="B164" s="3" t="s">
        <v>3850</v>
      </c>
      <c r="C164" s="3" t="s">
        <v>7962</v>
      </c>
      <c r="D164" s="6">
        <v>100000</v>
      </c>
      <c r="E164" s="8">
        <v>26</v>
      </c>
      <c r="F164" t="s">
        <v>8220</v>
      </c>
      <c r="G164" t="s">
        <v>8223</v>
      </c>
      <c r="H164" t="s">
        <v>8245</v>
      </c>
      <c r="I164" s="11">
        <v>1409602178</v>
      </c>
      <c r="J164">
        <v>1406578178</v>
      </c>
      <c r="K164" t="b">
        <v>0</v>
      </c>
      <c r="L164">
        <v>2</v>
      </c>
      <c r="M164" t="b">
        <v>0</v>
      </c>
      <c r="N164">
        <v>0</v>
      </c>
      <c r="O164">
        <v>13</v>
      </c>
      <c r="P164" s="12" t="s">
        <v>8266</v>
      </c>
      <c r="Q164" t="s">
        <v>8268</v>
      </c>
      <c r="R164" s="9">
        <v>41848.84002314815</v>
      </c>
      <c r="S164" s="9">
        <v>41883.84002314815</v>
      </c>
    </row>
    <row r="165" spans="1:19" ht="290" x14ac:dyDescent="0.35">
      <c r="A165">
        <v>3855</v>
      </c>
      <c r="B165" s="3" t="s">
        <v>3852</v>
      </c>
      <c r="C165" s="3" t="s">
        <v>7964</v>
      </c>
      <c r="D165" s="6">
        <v>1000</v>
      </c>
      <c r="E165" s="8">
        <v>25</v>
      </c>
      <c r="F165" t="s">
        <v>8220</v>
      </c>
      <c r="G165" t="s">
        <v>8223</v>
      </c>
      <c r="H165" t="s">
        <v>8245</v>
      </c>
      <c r="I165" s="11">
        <v>1427408271</v>
      </c>
      <c r="J165">
        <v>1424819871</v>
      </c>
      <c r="K165" t="b">
        <v>0</v>
      </c>
      <c r="L165">
        <v>1</v>
      </c>
      <c r="M165" t="b">
        <v>0</v>
      </c>
      <c r="N165">
        <v>3</v>
      </c>
      <c r="O165">
        <v>25</v>
      </c>
      <c r="P165" s="12" t="s">
        <v>8266</v>
      </c>
      <c r="Q165" t="s">
        <v>8268</v>
      </c>
      <c r="R165" s="9">
        <v>42059.970729166671</v>
      </c>
      <c r="S165" s="9">
        <v>42089.929062499999</v>
      </c>
    </row>
    <row r="166" spans="1:19" ht="87" x14ac:dyDescent="0.3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 s="11">
        <v>1420768800</v>
      </c>
      <c r="J166">
        <v>1415644395</v>
      </c>
      <c r="K166" t="b">
        <v>0</v>
      </c>
      <c r="L166">
        <v>2</v>
      </c>
      <c r="M166" t="b">
        <v>0</v>
      </c>
      <c r="N166">
        <v>1</v>
      </c>
      <c r="O166">
        <v>12.5</v>
      </c>
      <c r="P166" s="12" t="s">
        <v>8266</v>
      </c>
      <c r="Q166" t="s">
        <v>8268</v>
      </c>
      <c r="R166" s="9">
        <v>41953.773090277777</v>
      </c>
      <c r="S166" s="9">
        <v>42013.083333333328</v>
      </c>
    </row>
    <row r="167" spans="1:19" ht="261" x14ac:dyDescent="0.3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 s="11">
        <v>1450554599</v>
      </c>
      <c r="J167">
        <v>1447098599</v>
      </c>
      <c r="K167" t="b">
        <v>0</v>
      </c>
      <c r="L167">
        <v>1</v>
      </c>
      <c r="M167" t="b">
        <v>0</v>
      </c>
      <c r="N167">
        <v>1</v>
      </c>
      <c r="O167">
        <v>25</v>
      </c>
      <c r="P167" s="12" t="s">
        <v>8266</v>
      </c>
      <c r="Q167" t="s">
        <v>8268</v>
      </c>
      <c r="R167" s="9">
        <v>42317.826377314821</v>
      </c>
      <c r="S167" s="9">
        <v>42357.826377314821</v>
      </c>
    </row>
    <row r="168" spans="1:19" ht="261" x14ac:dyDescent="0.3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 s="11">
        <v>1460140500</v>
      </c>
      <c r="J168">
        <v>1457628680</v>
      </c>
      <c r="K168" t="b">
        <v>0</v>
      </c>
      <c r="L168">
        <v>1</v>
      </c>
      <c r="M168" t="b">
        <v>0</v>
      </c>
      <c r="N168">
        <v>1</v>
      </c>
      <c r="O168">
        <v>25</v>
      </c>
      <c r="P168" s="12" t="s">
        <v>8266</v>
      </c>
      <c r="Q168" t="s">
        <v>8268</v>
      </c>
      <c r="R168" s="9">
        <v>42439.702314814815</v>
      </c>
      <c r="S168" s="9">
        <v>42468.774305555555</v>
      </c>
    </row>
    <row r="169" spans="1:19" ht="188.5" x14ac:dyDescent="0.35">
      <c r="A169">
        <v>2902</v>
      </c>
      <c r="B169" s="3" t="s">
        <v>2902</v>
      </c>
      <c r="C169" s="3" t="s">
        <v>7012</v>
      </c>
      <c r="D169" s="6">
        <v>150000</v>
      </c>
      <c r="E169" s="8">
        <v>25</v>
      </c>
      <c r="F169" t="s">
        <v>8220</v>
      </c>
      <c r="G169" t="s">
        <v>8223</v>
      </c>
      <c r="H169" t="s">
        <v>8245</v>
      </c>
      <c r="I169" s="11">
        <v>1440412396</v>
      </c>
      <c r="J169">
        <v>1437820396</v>
      </c>
      <c r="K169" t="b">
        <v>0</v>
      </c>
      <c r="L169">
        <v>1</v>
      </c>
      <c r="M169" t="b">
        <v>0</v>
      </c>
      <c r="N169">
        <v>0</v>
      </c>
      <c r="O169">
        <v>25</v>
      </c>
      <c r="P169" s="12" t="s">
        <v>8266</v>
      </c>
      <c r="Q169" t="s">
        <v>8268</v>
      </c>
      <c r="R169" s="9">
        <v>42210.439768518518</v>
      </c>
      <c r="S169" s="9">
        <v>42240.439768518518</v>
      </c>
    </row>
    <row r="170" spans="1:19" ht="261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 s="11">
        <v>1445885890</v>
      </c>
      <c r="J170">
        <v>1440701890</v>
      </c>
      <c r="K170" t="b">
        <v>0</v>
      </c>
      <c r="L170">
        <v>1</v>
      </c>
      <c r="M170" t="b">
        <v>0</v>
      </c>
      <c r="N170">
        <v>0</v>
      </c>
      <c r="O170">
        <v>25</v>
      </c>
      <c r="P170" s="12" t="s">
        <v>8266</v>
      </c>
      <c r="Q170" t="s">
        <v>8268</v>
      </c>
      <c r="R170" s="9">
        <v>42243.790393518517</v>
      </c>
      <c r="S170" s="9">
        <v>42303.790393518517</v>
      </c>
    </row>
    <row r="171" spans="1:19" ht="275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 s="11">
        <v>1463619388</v>
      </c>
      <c r="J171">
        <v>1461027388</v>
      </c>
      <c r="K171" t="b">
        <v>0</v>
      </c>
      <c r="L171">
        <v>1</v>
      </c>
      <c r="M171" t="b">
        <v>0</v>
      </c>
      <c r="N171">
        <v>0</v>
      </c>
      <c r="O171">
        <v>25</v>
      </c>
      <c r="P171" s="12" t="s">
        <v>8266</v>
      </c>
      <c r="Q171" t="s">
        <v>8268</v>
      </c>
      <c r="R171" s="9">
        <v>42479.039212962962</v>
      </c>
      <c r="S171" s="9">
        <v>42509.039212962962</v>
      </c>
    </row>
    <row r="172" spans="1:19" ht="275.5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 s="11">
        <v>1403470800</v>
      </c>
      <c r="J172">
        <v>1403356792</v>
      </c>
      <c r="K172" t="b">
        <v>0</v>
      </c>
      <c r="L172">
        <v>4</v>
      </c>
      <c r="M172" t="b">
        <v>0</v>
      </c>
      <c r="N172">
        <v>5</v>
      </c>
      <c r="O172">
        <v>5.75</v>
      </c>
      <c r="P172" s="12" t="s">
        <v>8266</v>
      </c>
      <c r="Q172" t="s">
        <v>8268</v>
      </c>
      <c r="R172" s="9">
        <v>41811.555462962962</v>
      </c>
      <c r="S172" s="9">
        <v>41812.875</v>
      </c>
    </row>
    <row r="173" spans="1:19" ht="261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 s="11">
        <v>1411779761</v>
      </c>
      <c r="J173">
        <v>1409187761</v>
      </c>
      <c r="K173" t="b">
        <v>0</v>
      </c>
      <c r="L173">
        <v>4</v>
      </c>
      <c r="M173" t="b">
        <v>0</v>
      </c>
      <c r="N173">
        <v>2</v>
      </c>
      <c r="O173">
        <v>5.75</v>
      </c>
      <c r="P173" s="12" t="s">
        <v>8266</v>
      </c>
      <c r="Q173" t="s">
        <v>8268</v>
      </c>
      <c r="R173" s="9">
        <v>41879.043530092589</v>
      </c>
      <c r="S173" s="9">
        <v>41909.043530092589</v>
      </c>
    </row>
    <row r="174" spans="1:19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 s="11">
        <v>1407553200</v>
      </c>
      <c r="J174">
        <v>1405100992</v>
      </c>
      <c r="K174" t="b">
        <v>0</v>
      </c>
      <c r="L174">
        <v>3</v>
      </c>
      <c r="M174" t="b">
        <v>0</v>
      </c>
      <c r="N174">
        <v>1</v>
      </c>
      <c r="O174">
        <v>7</v>
      </c>
      <c r="P174" s="12" t="s">
        <v>8266</v>
      </c>
      <c r="Q174" t="s">
        <v>8268</v>
      </c>
      <c r="R174" s="9">
        <v>41831.742962962962</v>
      </c>
      <c r="S174" s="9">
        <v>41860.125</v>
      </c>
    </row>
    <row r="175" spans="1:19" ht="261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 s="11">
        <v>1421781360</v>
      </c>
      <c r="J175">
        <v>1419213664</v>
      </c>
      <c r="K175" t="b">
        <v>0</v>
      </c>
      <c r="L175">
        <v>3</v>
      </c>
      <c r="M175" t="b">
        <v>0</v>
      </c>
      <c r="N175">
        <v>0</v>
      </c>
      <c r="O175">
        <v>7</v>
      </c>
      <c r="P175" s="12" t="s">
        <v>8266</v>
      </c>
      <c r="Q175" t="s">
        <v>8268</v>
      </c>
      <c r="R175" s="9">
        <v>41995.084074074075</v>
      </c>
      <c r="S175" s="9">
        <v>42024.802777777775</v>
      </c>
    </row>
    <row r="176" spans="1:19" ht="275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 s="11">
        <v>1410279123</v>
      </c>
      <c r="J176">
        <v>1405095123</v>
      </c>
      <c r="K176" t="b">
        <v>0</v>
      </c>
      <c r="L176">
        <v>1</v>
      </c>
      <c r="M176" t="b">
        <v>0</v>
      </c>
      <c r="N176">
        <v>0</v>
      </c>
      <c r="O176">
        <v>20</v>
      </c>
      <c r="P176" s="12" t="s">
        <v>8266</v>
      </c>
      <c r="Q176" t="s">
        <v>8268</v>
      </c>
      <c r="R176" s="9">
        <v>41831.675034722226</v>
      </c>
      <c r="S176" s="9">
        <v>41891.675034722226</v>
      </c>
    </row>
    <row r="177" spans="1:19" ht="261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 s="11">
        <v>1416944760</v>
      </c>
      <c r="J177">
        <v>1413527001</v>
      </c>
      <c r="K177" t="b">
        <v>0</v>
      </c>
      <c r="L177">
        <v>1</v>
      </c>
      <c r="M177" t="b">
        <v>0</v>
      </c>
      <c r="N177">
        <v>0</v>
      </c>
      <c r="O177">
        <v>20</v>
      </c>
      <c r="P177" s="12" t="s">
        <v>8266</v>
      </c>
      <c r="Q177" t="s">
        <v>8268</v>
      </c>
      <c r="R177" s="9">
        <v>41929.266215277778</v>
      </c>
      <c r="S177" s="9">
        <v>41968.823611111111</v>
      </c>
    </row>
    <row r="178" spans="1:19" ht="217.5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 s="11">
        <v>1427427276</v>
      </c>
      <c r="J178">
        <v>1425270876</v>
      </c>
      <c r="K178" t="b">
        <v>0</v>
      </c>
      <c r="L178">
        <v>2</v>
      </c>
      <c r="M178" t="b">
        <v>0</v>
      </c>
      <c r="N178">
        <v>0</v>
      </c>
      <c r="O178">
        <v>10</v>
      </c>
      <c r="P178" s="12" t="s">
        <v>8266</v>
      </c>
      <c r="Q178" t="s">
        <v>8268</v>
      </c>
      <c r="R178" s="9">
        <v>42065.190694444449</v>
      </c>
      <c r="S178" s="9">
        <v>42090.149027777778</v>
      </c>
    </row>
    <row r="179" spans="1:19" ht="246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 s="11">
        <v>1428205247</v>
      </c>
      <c r="J179">
        <v>1423024847</v>
      </c>
      <c r="K179" t="b">
        <v>0</v>
      </c>
      <c r="L179">
        <v>1</v>
      </c>
      <c r="M179" t="b">
        <v>0</v>
      </c>
      <c r="N179">
        <v>0</v>
      </c>
      <c r="O179">
        <v>20</v>
      </c>
      <c r="P179" s="12" t="s">
        <v>8266</v>
      </c>
      <c r="Q179" t="s">
        <v>8268</v>
      </c>
      <c r="R179" s="9">
        <v>42039.194988425923</v>
      </c>
      <c r="S179" s="9">
        <v>42099.153321759266</v>
      </c>
    </row>
    <row r="180" spans="1:19" ht="290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 s="11">
        <v>1436914815</v>
      </c>
      <c r="J180">
        <v>1434322815</v>
      </c>
      <c r="K180" t="b">
        <v>0</v>
      </c>
      <c r="L180">
        <v>1</v>
      </c>
      <c r="M180" t="b">
        <v>0</v>
      </c>
      <c r="N180">
        <v>0</v>
      </c>
      <c r="O180">
        <v>16</v>
      </c>
      <c r="P180" s="12" t="s">
        <v>8266</v>
      </c>
      <c r="Q180" t="s">
        <v>8268</v>
      </c>
      <c r="R180" s="9">
        <v>42169.958506944444</v>
      </c>
      <c r="S180" s="9">
        <v>42199.958506944444</v>
      </c>
    </row>
    <row r="181" spans="1:19" ht="232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 s="11">
        <v>1406753639</v>
      </c>
      <c r="J181">
        <v>1404161639</v>
      </c>
      <c r="K181" t="b">
        <v>0</v>
      </c>
      <c r="L181">
        <v>3</v>
      </c>
      <c r="M181" t="b">
        <v>0</v>
      </c>
      <c r="N181">
        <v>10</v>
      </c>
      <c r="O181">
        <v>5</v>
      </c>
      <c r="P181" s="12" t="s">
        <v>8266</v>
      </c>
      <c r="Q181" t="s">
        <v>8268</v>
      </c>
      <c r="R181" s="9">
        <v>41820.870821759258</v>
      </c>
      <c r="S181" s="9">
        <v>41850.870821759258</v>
      </c>
    </row>
    <row r="182" spans="1:19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 s="11">
        <v>1458703740</v>
      </c>
      <c r="J182">
        <v>1454453021</v>
      </c>
      <c r="K182" t="b">
        <v>0</v>
      </c>
      <c r="L182">
        <v>2</v>
      </c>
      <c r="M182" t="b">
        <v>0</v>
      </c>
      <c r="N182">
        <v>1</v>
      </c>
      <c r="O182">
        <v>5.5</v>
      </c>
      <c r="P182" s="12" t="s">
        <v>8266</v>
      </c>
      <c r="Q182" t="s">
        <v>8268</v>
      </c>
      <c r="R182" s="9">
        <v>42402.947002314817</v>
      </c>
      <c r="S182" s="9">
        <v>42452.145138888889</v>
      </c>
    </row>
    <row r="183" spans="1:19" ht="246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 s="11">
        <v>1420199351</v>
      </c>
      <c r="J183">
        <v>1416311351</v>
      </c>
      <c r="K183" t="b">
        <v>0</v>
      </c>
      <c r="L183">
        <v>2</v>
      </c>
      <c r="M183" t="b">
        <v>0</v>
      </c>
      <c r="N183">
        <v>0</v>
      </c>
      <c r="O183">
        <v>5.5</v>
      </c>
      <c r="P183" s="12" t="s">
        <v>8266</v>
      </c>
      <c r="Q183" t="s">
        <v>8268</v>
      </c>
      <c r="R183" s="9">
        <v>41961.492488425924</v>
      </c>
      <c r="S183" s="9">
        <v>42006.492488425924</v>
      </c>
    </row>
    <row r="184" spans="1:19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 s="11">
        <v>1460925811</v>
      </c>
      <c r="J184">
        <v>1458333811</v>
      </c>
      <c r="K184" t="b">
        <v>0</v>
      </c>
      <c r="L184">
        <v>2</v>
      </c>
      <c r="M184" t="b">
        <v>0</v>
      </c>
      <c r="N184">
        <v>0</v>
      </c>
      <c r="O184">
        <v>5.5</v>
      </c>
      <c r="P184" s="12" t="s">
        <v>8266</v>
      </c>
      <c r="Q184" t="s">
        <v>8268</v>
      </c>
      <c r="R184" s="9">
        <v>42447.863553240735</v>
      </c>
      <c r="S184" s="9">
        <v>42477.863553240735</v>
      </c>
    </row>
    <row r="185" spans="1:19" ht="217.5" x14ac:dyDescent="0.35">
      <c r="A185">
        <v>3745</v>
      </c>
      <c r="B185" s="3" t="s">
        <v>3742</v>
      </c>
      <c r="C185" s="3" t="s">
        <v>7855</v>
      </c>
      <c r="D185" s="6">
        <v>100</v>
      </c>
      <c r="E185" s="8">
        <v>10</v>
      </c>
      <c r="F185" t="s">
        <v>8220</v>
      </c>
      <c r="G185" t="s">
        <v>8223</v>
      </c>
      <c r="H185" t="s">
        <v>8245</v>
      </c>
      <c r="I185" s="11">
        <v>1407689102</v>
      </c>
      <c r="J185">
        <v>1405097102</v>
      </c>
      <c r="K185" t="b">
        <v>0</v>
      </c>
      <c r="L185">
        <v>1</v>
      </c>
      <c r="M185" t="b">
        <v>0</v>
      </c>
      <c r="N185">
        <v>10</v>
      </c>
      <c r="O185">
        <v>10</v>
      </c>
      <c r="P185" s="12" t="s">
        <v>8266</v>
      </c>
      <c r="Q185" t="s">
        <v>8268</v>
      </c>
      <c r="R185" s="9">
        <v>41831.697939814818</v>
      </c>
      <c r="S185" s="9">
        <v>41861.697939814818</v>
      </c>
    </row>
    <row r="186" spans="1:19" ht="246.5" x14ac:dyDescent="0.35">
      <c r="A186">
        <v>2886</v>
      </c>
      <c r="B186" s="3" t="s">
        <v>2886</v>
      </c>
      <c r="C186" s="3" t="s">
        <v>6996</v>
      </c>
      <c r="D186" s="6">
        <v>200</v>
      </c>
      <c r="E186" s="8">
        <v>10</v>
      </c>
      <c r="F186" t="s">
        <v>8220</v>
      </c>
      <c r="G186" t="s">
        <v>8223</v>
      </c>
      <c r="H186" t="s">
        <v>8245</v>
      </c>
      <c r="I186" s="11">
        <v>1442635140</v>
      </c>
      <c r="J186">
        <v>1442243484</v>
      </c>
      <c r="K186" t="b">
        <v>0</v>
      </c>
      <c r="L186">
        <v>1</v>
      </c>
      <c r="M186" t="b">
        <v>0</v>
      </c>
      <c r="N186">
        <v>5</v>
      </c>
      <c r="O186">
        <v>10</v>
      </c>
      <c r="P186" s="12" t="s">
        <v>8266</v>
      </c>
      <c r="Q186" t="s">
        <v>8268</v>
      </c>
      <c r="R186" s="9">
        <v>42261.632916666669</v>
      </c>
      <c r="S186" s="9">
        <v>42266.165972222225</v>
      </c>
    </row>
    <row r="187" spans="1:19" ht="261" x14ac:dyDescent="0.3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 s="11">
        <v>1441037097</v>
      </c>
      <c r="J187">
        <v>1438445097</v>
      </c>
      <c r="K187" t="b">
        <v>0</v>
      </c>
      <c r="L187">
        <v>1</v>
      </c>
      <c r="M187" t="b">
        <v>0</v>
      </c>
      <c r="N187">
        <v>1</v>
      </c>
      <c r="O187">
        <v>10</v>
      </c>
      <c r="P187" s="12" t="s">
        <v>8266</v>
      </c>
      <c r="Q187" t="s">
        <v>8268</v>
      </c>
      <c r="R187" s="9">
        <v>42217.670104166667</v>
      </c>
      <c r="S187" s="9">
        <v>42247.670104166667</v>
      </c>
    </row>
    <row r="188" spans="1:19" ht="101.5" x14ac:dyDescent="0.35">
      <c r="A188">
        <v>4000</v>
      </c>
      <c r="B188" s="3" t="s">
        <v>3996</v>
      </c>
      <c r="C188" s="3" t="s">
        <v>8106</v>
      </c>
      <c r="D188" s="6">
        <v>8000</v>
      </c>
      <c r="E188" s="8">
        <v>10</v>
      </c>
      <c r="F188" t="s">
        <v>8220</v>
      </c>
      <c r="G188" t="s">
        <v>8223</v>
      </c>
      <c r="H188" t="s">
        <v>8245</v>
      </c>
      <c r="I188" s="11">
        <v>1462631358</v>
      </c>
      <c r="J188">
        <v>1457450958</v>
      </c>
      <c r="K188" t="b">
        <v>0</v>
      </c>
      <c r="L188">
        <v>1</v>
      </c>
      <c r="M188" t="b">
        <v>0</v>
      </c>
      <c r="N188">
        <v>0</v>
      </c>
      <c r="O188">
        <v>10</v>
      </c>
      <c r="P188" s="12" t="s">
        <v>8266</v>
      </c>
      <c r="Q188" t="s">
        <v>8268</v>
      </c>
      <c r="R188" s="9">
        <v>42437.64534722222</v>
      </c>
      <c r="S188" s="9">
        <v>42497.603680555556</v>
      </c>
    </row>
    <row r="189" spans="1:19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 s="11">
        <v>1427169540</v>
      </c>
      <c r="J189">
        <v>1424701775</v>
      </c>
      <c r="K189" t="b">
        <v>0</v>
      </c>
      <c r="L189">
        <v>1</v>
      </c>
      <c r="M189" t="b">
        <v>0</v>
      </c>
      <c r="N189">
        <v>0</v>
      </c>
      <c r="O189">
        <v>10</v>
      </c>
      <c r="P189" s="12" t="s">
        <v>8266</v>
      </c>
      <c r="Q189" t="s">
        <v>8268</v>
      </c>
      <c r="R189" s="9">
        <v>42058.603877314818</v>
      </c>
      <c r="S189" s="9">
        <v>42087.165972222225</v>
      </c>
    </row>
    <row r="190" spans="1:19" ht="261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 s="11">
        <v>1462417493</v>
      </c>
      <c r="J190">
        <v>1459825493</v>
      </c>
      <c r="K190" t="b">
        <v>0</v>
      </c>
      <c r="L190">
        <v>3</v>
      </c>
      <c r="M190" t="b">
        <v>0</v>
      </c>
      <c r="N190">
        <v>0</v>
      </c>
      <c r="O190">
        <v>2.33</v>
      </c>
      <c r="P190" s="12" t="s">
        <v>8266</v>
      </c>
      <c r="Q190" t="s">
        <v>8268</v>
      </c>
      <c r="R190" s="9">
        <v>42465.128391203703</v>
      </c>
      <c r="S190" s="9">
        <v>42495.128391203703</v>
      </c>
    </row>
    <row r="191" spans="1:19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 s="11">
        <v>1468020354</v>
      </c>
      <c r="J191">
        <v>1464045954</v>
      </c>
      <c r="K191" t="b">
        <v>0</v>
      </c>
      <c r="L191">
        <v>1</v>
      </c>
      <c r="M191" t="b">
        <v>0</v>
      </c>
      <c r="N191">
        <v>0</v>
      </c>
      <c r="O191">
        <v>7</v>
      </c>
      <c r="P191" s="12" t="s">
        <v>8266</v>
      </c>
      <c r="Q191" t="s">
        <v>8268</v>
      </c>
      <c r="R191" s="9">
        <v>42513.976319444439</v>
      </c>
      <c r="S191" s="9">
        <v>42559.976319444439</v>
      </c>
    </row>
    <row r="192" spans="1:19" ht="246.5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 s="11">
        <v>1423345339</v>
      </c>
      <c r="J192">
        <v>1418161339</v>
      </c>
      <c r="K192" t="b">
        <v>0</v>
      </c>
      <c r="L192">
        <v>2</v>
      </c>
      <c r="M192" t="b">
        <v>0</v>
      </c>
      <c r="N192">
        <v>1</v>
      </c>
      <c r="O192">
        <v>3</v>
      </c>
      <c r="P192" s="12" t="s">
        <v>8266</v>
      </c>
      <c r="Q192" t="s">
        <v>8268</v>
      </c>
      <c r="R192" s="9">
        <v>41982.904386574075</v>
      </c>
      <c r="S192" s="9">
        <v>42042.904386574075</v>
      </c>
    </row>
    <row r="193" spans="1:19" ht="246.5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 s="11">
        <v>1420971324</v>
      </c>
      <c r="J193">
        <v>1418379324</v>
      </c>
      <c r="K193" t="b">
        <v>0</v>
      </c>
      <c r="L193">
        <v>1</v>
      </c>
      <c r="M193" t="b">
        <v>0</v>
      </c>
      <c r="N193">
        <v>0</v>
      </c>
      <c r="O193">
        <v>5</v>
      </c>
      <c r="P193" s="12" t="s">
        <v>8266</v>
      </c>
      <c r="Q193" t="s">
        <v>8268</v>
      </c>
      <c r="R193" s="9">
        <v>41985.427361111113</v>
      </c>
      <c r="S193" s="9">
        <v>42015.427361111113</v>
      </c>
    </row>
    <row r="194" spans="1:19" ht="261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 s="11">
        <v>1431717268</v>
      </c>
      <c r="J194">
        <v>1429125268</v>
      </c>
      <c r="K194" t="b">
        <v>0</v>
      </c>
      <c r="L194">
        <v>1</v>
      </c>
      <c r="M194" t="b">
        <v>0</v>
      </c>
      <c r="N194">
        <v>0</v>
      </c>
      <c r="O194">
        <v>5</v>
      </c>
      <c r="P194" s="12" t="s">
        <v>8266</v>
      </c>
      <c r="Q194" t="s">
        <v>8268</v>
      </c>
      <c r="R194" s="9">
        <v>42109.801712962959</v>
      </c>
      <c r="S194" s="9">
        <v>42139.801712962959</v>
      </c>
    </row>
    <row r="195" spans="1:19" ht="188.5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 s="11">
        <v>1405761690</v>
      </c>
      <c r="J195">
        <v>1403169690</v>
      </c>
      <c r="K195" t="b">
        <v>0</v>
      </c>
      <c r="L195">
        <v>1</v>
      </c>
      <c r="M195" t="b">
        <v>0</v>
      </c>
      <c r="N195">
        <v>0</v>
      </c>
      <c r="O195">
        <v>5</v>
      </c>
      <c r="P195" s="12" t="s">
        <v>8266</v>
      </c>
      <c r="Q195" t="s">
        <v>8268</v>
      </c>
      <c r="R195" s="9">
        <v>41809.389930555553</v>
      </c>
      <c r="S195" s="9">
        <v>41839.389930555553</v>
      </c>
    </row>
    <row r="196" spans="1:19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 s="11">
        <v>1409070480</v>
      </c>
      <c r="J196">
        <v>1406572381</v>
      </c>
      <c r="K196" t="b">
        <v>0</v>
      </c>
      <c r="L196">
        <v>1</v>
      </c>
      <c r="M196" t="b">
        <v>0</v>
      </c>
      <c r="N196">
        <v>0</v>
      </c>
      <c r="O196">
        <v>5</v>
      </c>
      <c r="P196" s="12" t="s">
        <v>8266</v>
      </c>
      <c r="Q196" t="s">
        <v>8268</v>
      </c>
      <c r="R196" s="9">
        <v>41848.772928240738</v>
      </c>
      <c r="S196" s="9">
        <v>41877.686111111114</v>
      </c>
    </row>
    <row r="197" spans="1:19" ht="246.5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 s="11">
        <v>1466375521</v>
      </c>
      <c r="J197">
        <v>1463783521</v>
      </c>
      <c r="K197" t="b">
        <v>0</v>
      </c>
      <c r="L197">
        <v>1</v>
      </c>
      <c r="M197" t="b">
        <v>0</v>
      </c>
      <c r="N197">
        <v>0</v>
      </c>
      <c r="O197">
        <v>5</v>
      </c>
      <c r="P197" s="12" t="s">
        <v>8266</v>
      </c>
      <c r="Q197" t="s">
        <v>8268</v>
      </c>
      <c r="R197" s="9">
        <v>42510.938900462963</v>
      </c>
      <c r="S197" s="9">
        <v>42540.938900462963</v>
      </c>
    </row>
    <row r="198" spans="1:19" ht="275.5" x14ac:dyDescent="0.35">
      <c r="A198">
        <v>4082</v>
      </c>
      <c r="B198" s="3" t="s">
        <v>4078</v>
      </c>
      <c r="C198" s="3" t="s">
        <v>8185</v>
      </c>
      <c r="D198" s="6">
        <v>150</v>
      </c>
      <c r="E198" s="8">
        <v>3</v>
      </c>
      <c r="F198" t="s">
        <v>8220</v>
      </c>
      <c r="G198" t="s">
        <v>8223</v>
      </c>
      <c r="H198" t="s">
        <v>8245</v>
      </c>
      <c r="I198" s="11">
        <v>1447542000</v>
      </c>
      <c r="J198">
        <v>1446179553</v>
      </c>
      <c r="K198" t="b">
        <v>0</v>
      </c>
      <c r="L198">
        <v>2</v>
      </c>
      <c r="M198" t="b">
        <v>0</v>
      </c>
      <c r="N198">
        <v>2</v>
      </c>
      <c r="O198">
        <v>1.5</v>
      </c>
      <c r="P198" s="12" t="s">
        <v>8266</v>
      </c>
      <c r="Q198" t="s">
        <v>8268</v>
      </c>
      <c r="R198" s="9">
        <v>42307.189270833333</v>
      </c>
      <c r="S198" s="9">
        <v>42322.958333333328</v>
      </c>
    </row>
    <row r="199" spans="1:19" ht="101.5" x14ac:dyDescent="0.3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 s="11">
        <v>1429074240</v>
      </c>
      <c r="J199">
        <v>1427866200</v>
      </c>
      <c r="K199" t="b">
        <v>0</v>
      </c>
      <c r="L199">
        <v>2</v>
      </c>
      <c r="M199" t="b">
        <v>0</v>
      </c>
      <c r="N199">
        <v>0</v>
      </c>
      <c r="O199">
        <v>1.5</v>
      </c>
      <c r="P199" s="12" t="s">
        <v>8266</v>
      </c>
      <c r="Q199" t="s">
        <v>8268</v>
      </c>
      <c r="R199" s="9">
        <v>42095.229166666672</v>
      </c>
      <c r="S199" s="9">
        <v>42109.211111111115</v>
      </c>
    </row>
    <row r="200" spans="1:19" ht="203" x14ac:dyDescent="0.3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 s="11">
        <v>1431549912</v>
      </c>
      <c r="J200">
        <v>1428957912</v>
      </c>
      <c r="K200" t="b">
        <v>0</v>
      </c>
      <c r="L200">
        <v>1</v>
      </c>
      <c r="M200" t="b">
        <v>0</v>
      </c>
      <c r="N200">
        <v>0</v>
      </c>
      <c r="O200">
        <v>3</v>
      </c>
      <c r="P200" s="12" t="s">
        <v>8266</v>
      </c>
      <c r="Q200" t="s">
        <v>8268</v>
      </c>
      <c r="R200" s="9">
        <v>42107.864722222221</v>
      </c>
      <c r="S200" s="9">
        <v>42137.864722222221</v>
      </c>
    </row>
    <row r="201" spans="1:19" ht="261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 s="11">
        <v>1452234840</v>
      </c>
      <c r="J201">
        <v>1450619123</v>
      </c>
      <c r="K201" t="b">
        <v>0</v>
      </c>
      <c r="L201">
        <v>3</v>
      </c>
      <c r="M201" t="b">
        <v>0</v>
      </c>
      <c r="N201">
        <v>0</v>
      </c>
      <c r="O201">
        <v>1</v>
      </c>
      <c r="P201" s="12" t="s">
        <v>8266</v>
      </c>
      <c r="Q201" t="s">
        <v>8268</v>
      </c>
      <c r="R201" s="9">
        <v>42358.573182870372</v>
      </c>
      <c r="S201" s="9">
        <v>42377.273611111115</v>
      </c>
    </row>
    <row r="202" spans="1:19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 s="11">
        <v>1463259837</v>
      </c>
      <c r="J202">
        <v>1458075837</v>
      </c>
      <c r="K202" t="b">
        <v>0</v>
      </c>
      <c r="L202">
        <v>2</v>
      </c>
      <c r="M202" t="b">
        <v>0</v>
      </c>
      <c r="N202">
        <v>0</v>
      </c>
      <c r="O202">
        <v>1</v>
      </c>
      <c r="P202" s="12" t="s">
        <v>8266</v>
      </c>
      <c r="Q202" t="s">
        <v>8268</v>
      </c>
      <c r="R202" s="9">
        <v>42444.877743055549</v>
      </c>
      <c r="S202" s="9">
        <v>42504.877743055549</v>
      </c>
    </row>
    <row r="203" spans="1:19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 s="11">
        <v>1410041339</v>
      </c>
      <c r="J203">
        <v>1404857339</v>
      </c>
      <c r="K203" t="b">
        <v>0</v>
      </c>
      <c r="L203">
        <v>2</v>
      </c>
      <c r="M203" t="b">
        <v>0</v>
      </c>
      <c r="N203">
        <v>0</v>
      </c>
      <c r="O203">
        <v>1</v>
      </c>
      <c r="P203" s="12" t="s">
        <v>8266</v>
      </c>
      <c r="Q203" t="s">
        <v>8268</v>
      </c>
      <c r="R203" s="9">
        <v>41828.922905092593</v>
      </c>
      <c r="S203" s="9">
        <v>41888.922905092593</v>
      </c>
    </row>
    <row r="204" spans="1:19" ht="246.5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 s="11">
        <v>1455647587</v>
      </c>
      <c r="J204">
        <v>1453487587</v>
      </c>
      <c r="K204" t="b">
        <v>0</v>
      </c>
      <c r="L204">
        <v>1</v>
      </c>
      <c r="M204" t="b">
        <v>0</v>
      </c>
      <c r="N204">
        <v>0</v>
      </c>
      <c r="O204">
        <v>2</v>
      </c>
      <c r="P204" s="12" t="s">
        <v>8266</v>
      </c>
      <c r="Q204" t="s">
        <v>8268</v>
      </c>
      <c r="R204" s="9">
        <v>42391.772997685184</v>
      </c>
      <c r="S204" s="9">
        <v>42416.772997685184</v>
      </c>
    </row>
    <row r="205" spans="1:19" ht="275.5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 s="11">
        <v>1425833403</v>
      </c>
      <c r="J205">
        <v>1423245003</v>
      </c>
      <c r="K205" t="b">
        <v>0</v>
      </c>
      <c r="L205">
        <v>1</v>
      </c>
      <c r="M205" t="b">
        <v>0</v>
      </c>
      <c r="N205">
        <v>0</v>
      </c>
      <c r="O205">
        <v>1</v>
      </c>
      <c r="P205" s="12" t="s">
        <v>8266</v>
      </c>
      <c r="Q205" t="s">
        <v>8268</v>
      </c>
      <c r="R205" s="9">
        <v>42041.743090277778</v>
      </c>
      <c r="S205" s="9">
        <v>42071.701423611114</v>
      </c>
    </row>
    <row r="206" spans="1:19" ht="217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 s="11">
        <v>1403730000</v>
      </c>
      <c r="J206">
        <v>1401485207</v>
      </c>
      <c r="K206" t="b">
        <v>0</v>
      </c>
      <c r="L206">
        <v>1</v>
      </c>
      <c r="M206" t="b">
        <v>0</v>
      </c>
      <c r="N206">
        <v>0</v>
      </c>
      <c r="O206">
        <v>1</v>
      </c>
      <c r="P206" s="12" t="s">
        <v>8266</v>
      </c>
      <c r="Q206" t="s">
        <v>8268</v>
      </c>
      <c r="R206" s="9">
        <v>41789.893599537041</v>
      </c>
      <c r="S206" s="9">
        <v>41815.875</v>
      </c>
    </row>
    <row r="207" spans="1:19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 s="11">
        <v>1473699540</v>
      </c>
      <c r="J207">
        <v>1472451356</v>
      </c>
      <c r="K207" t="b">
        <v>0</v>
      </c>
      <c r="L207">
        <v>1</v>
      </c>
      <c r="M207" t="b">
        <v>0</v>
      </c>
      <c r="N207">
        <v>0</v>
      </c>
      <c r="O207">
        <v>1</v>
      </c>
      <c r="P207" s="12" t="s">
        <v>8266</v>
      </c>
      <c r="Q207" t="s">
        <v>8268</v>
      </c>
      <c r="R207" s="9">
        <v>42611.261064814811</v>
      </c>
      <c r="S207" s="9">
        <v>42625.707638888889</v>
      </c>
    </row>
    <row r="208" spans="1:19" ht="232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 s="11">
        <v>1429936500</v>
      </c>
      <c r="J208">
        <v>1424759330</v>
      </c>
      <c r="K208" t="b">
        <v>0</v>
      </c>
      <c r="L208">
        <v>1</v>
      </c>
      <c r="M208" t="b">
        <v>0</v>
      </c>
      <c r="N208">
        <v>0</v>
      </c>
      <c r="O208">
        <v>1</v>
      </c>
      <c r="P208" s="12" t="s">
        <v>8266</v>
      </c>
      <c r="Q208" t="s">
        <v>8268</v>
      </c>
      <c r="R208" s="9">
        <v>42059.270023148143</v>
      </c>
      <c r="S208" s="9">
        <v>42119.190972222219</v>
      </c>
    </row>
    <row r="209" spans="1:19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 s="11">
        <v>1458097364</v>
      </c>
      <c r="J209">
        <v>1455508964</v>
      </c>
      <c r="K209" t="b">
        <v>0</v>
      </c>
      <c r="L209">
        <v>1</v>
      </c>
      <c r="M209" t="b">
        <v>0</v>
      </c>
      <c r="N209">
        <v>0</v>
      </c>
      <c r="O209">
        <v>1</v>
      </c>
      <c r="P209" s="12" t="s">
        <v>8266</v>
      </c>
      <c r="Q209" t="s">
        <v>8268</v>
      </c>
      <c r="R209" s="9">
        <v>42415.168564814812</v>
      </c>
      <c r="S209" s="9">
        <v>42445.126898148148</v>
      </c>
    </row>
    <row r="210" spans="1:19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 s="11">
        <v>1412740457</v>
      </c>
      <c r="J210">
        <v>1410148457</v>
      </c>
      <c r="K210" t="b">
        <v>0</v>
      </c>
      <c r="L210">
        <v>1</v>
      </c>
      <c r="M210" t="b">
        <v>0</v>
      </c>
      <c r="N210">
        <v>0</v>
      </c>
      <c r="O210">
        <v>1</v>
      </c>
      <c r="P210" s="12" t="s">
        <v>8266</v>
      </c>
      <c r="Q210" t="s">
        <v>8268</v>
      </c>
      <c r="R210" s="9">
        <v>41890.16269675926</v>
      </c>
      <c r="S210" s="9">
        <v>41920.16269675926</v>
      </c>
    </row>
    <row r="211" spans="1:19" ht="261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 s="11">
        <v>1437331463</v>
      </c>
      <c r="J211">
        <v>1434739463</v>
      </c>
      <c r="K211" t="b">
        <v>0</v>
      </c>
      <c r="L211">
        <v>1</v>
      </c>
      <c r="M211" t="b">
        <v>0</v>
      </c>
      <c r="N211">
        <v>0</v>
      </c>
      <c r="O211">
        <v>1</v>
      </c>
      <c r="P211" s="12" t="s">
        <v>8266</v>
      </c>
      <c r="Q211" t="s">
        <v>8268</v>
      </c>
      <c r="R211" s="9">
        <v>42174.780821759254</v>
      </c>
      <c r="S211" s="9">
        <v>42204.780821759254</v>
      </c>
    </row>
    <row r="212" spans="1:19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>
        <v>1</v>
      </c>
      <c r="P212" s="12" t="s">
        <v>8266</v>
      </c>
      <c r="Q212" t="s">
        <v>8268</v>
      </c>
      <c r="R212" s="9">
        <v>41905.636469907404</v>
      </c>
      <c r="S212" s="9">
        <v>41935.636469907404</v>
      </c>
    </row>
    <row r="213" spans="1:19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 s="11">
        <v>1465790400</v>
      </c>
      <c r="J213">
        <v>1462210950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 s="12" t="s">
        <v>8266</v>
      </c>
      <c r="Q213" t="s">
        <v>8268</v>
      </c>
      <c r="R213" s="9">
        <v>42492.737847222219</v>
      </c>
      <c r="S213" s="9">
        <v>42534.166666666672</v>
      </c>
    </row>
    <row r="214" spans="1:19" ht="261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1">
        <v>1432917394</v>
      </c>
      <c r="J214">
        <v>1429029394</v>
      </c>
      <c r="K214" t="b">
        <v>0</v>
      </c>
      <c r="L214">
        <v>0</v>
      </c>
      <c r="M214" t="b">
        <v>0</v>
      </c>
      <c r="N214">
        <v>0</v>
      </c>
      <c r="O214">
        <v>0</v>
      </c>
      <c r="P214" s="12" t="s">
        <v>8266</v>
      </c>
      <c r="Q214" t="s">
        <v>8268</v>
      </c>
      <c r="R214" s="9">
        <v>42108.692060185189</v>
      </c>
      <c r="S214" s="9">
        <v>42153.692060185189</v>
      </c>
    </row>
    <row r="215" spans="1:19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 s="11">
        <v>1464031265</v>
      </c>
      <c r="J215">
        <v>1458847265</v>
      </c>
      <c r="K215" t="b">
        <v>0</v>
      </c>
      <c r="L215">
        <v>0</v>
      </c>
      <c r="M215" t="b">
        <v>0</v>
      </c>
      <c r="N215">
        <v>0</v>
      </c>
      <c r="O215">
        <v>0</v>
      </c>
      <c r="P215" s="12" t="s">
        <v>8266</v>
      </c>
      <c r="Q215" t="s">
        <v>8268</v>
      </c>
      <c r="R215" s="9">
        <v>42453.806307870371</v>
      </c>
      <c r="S215" s="9">
        <v>42513.806307870371</v>
      </c>
    </row>
    <row r="216" spans="1:19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 s="11">
        <v>1420512259</v>
      </c>
      <c r="J216">
        <v>1415328259</v>
      </c>
      <c r="K216" t="b">
        <v>0</v>
      </c>
      <c r="L216">
        <v>0</v>
      </c>
      <c r="M216" t="b">
        <v>0</v>
      </c>
      <c r="N216">
        <v>0</v>
      </c>
      <c r="O216">
        <v>0</v>
      </c>
      <c r="P216" s="12" t="s">
        <v>8266</v>
      </c>
      <c r="Q216" t="s">
        <v>8268</v>
      </c>
      <c r="R216" s="9">
        <v>41950.114108796297</v>
      </c>
      <c r="S216" s="9">
        <v>42010.114108796297</v>
      </c>
    </row>
    <row r="217" spans="1:19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 s="11">
        <v>1434768438</v>
      </c>
      <c r="J217">
        <v>1429584438</v>
      </c>
      <c r="K217" t="b">
        <v>0</v>
      </c>
      <c r="L217">
        <v>0</v>
      </c>
      <c r="M217" t="b">
        <v>0</v>
      </c>
      <c r="N217">
        <v>0</v>
      </c>
      <c r="O217">
        <v>0</v>
      </c>
      <c r="P217" s="12" t="s">
        <v>8266</v>
      </c>
      <c r="Q217" t="s">
        <v>8268</v>
      </c>
      <c r="R217" s="9">
        <v>42115.11618055556</v>
      </c>
      <c r="S217" s="9">
        <v>42175.11618055556</v>
      </c>
    </row>
    <row r="218" spans="1:19" ht="246.5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 s="11">
        <v>1437069079</v>
      </c>
      <c r="J218">
        <v>1434477079</v>
      </c>
      <c r="K218" t="b">
        <v>0</v>
      </c>
      <c r="L218">
        <v>0</v>
      </c>
      <c r="M218" t="b">
        <v>0</v>
      </c>
      <c r="N218">
        <v>0</v>
      </c>
      <c r="O218">
        <v>0</v>
      </c>
      <c r="P218" s="12" t="s">
        <v>8266</v>
      </c>
      <c r="Q218" t="s">
        <v>8268</v>
      </c>
      <c r="R218" s="9">
        <v>42171.743969907402</v>
      </c>
      <c r="S218" s="9">
        <v>42201.743969907402</v>
      </c>
    </row>
    <row r="219" spans="1:19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 s="11">
        <v>1417620036</v>
      </c>
      <c r="J219">
        <v>1412432436</v>
      </c>
      <c r="K219" t="b">
        <v>0</v>
      </c>
      <c r="L219">
        <v>0</v>
      </c>
      <c r="M219" t="b">
        <v>0</v>
      </c>
      <c r="N219">
        <v>0</v>
      </c>
      <c r="O219">
        <v>0</v>
      </c>
      <c r="P219" s="12" t="s">
        <v>8266</v>
      </c>
      <c r="Q219" t="s">
        <v>8268</v>
      </c>
      <c r="R219" s="9">
        <v>41916.597638888888</v>
      </c>
      <c r="S219" s="9">
        <v>41976.639305555553</v>
      </c>
    </row>
    <row r="220" spans="1:19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 s="11">
        <v>1413608340</v>
      </c>
      <c r="J220">
        <v>1412945440</v>
      </c>
      <c r="K220" t="b">
        <v>0</v>
      </c>
      <c r="L220">
        <v>0</v>
      </c>
      <c r="M220" t="b">
        <v>0</v>
      </c>
      <c r="N220">
        <v>0</v>
      </c>
      <c r="O220">
        <v>0</v>
      </c>
      <c r="P220" s="12" t="s">
        <v>8266</v>
      </c>
      <c r="Q220" t="s">
        <v>8268</v>
      </c>
      <c r="R220" s="9">
        <v>41922.535185185188</v>
      </c>
      <c r="S220" s="9">
        <v>41930.207638888889</v>
      </c>
    </row>
    <row r="221" spans="1:19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 s="11">
        <v>1428100815</v>
      </c>
      <c r="J221">
        <v>1422920415</v>
      </c>
      <c r="K221" t="b">
        <v>0</v>
      </c>
      <c r="L221">
        <v>0</v>
      </c>
      <c r="M221" t="b">
        <v>0</v>
      </c>
      <c r="N221">
        <v>0</v>
      </c>
      <c r="O221">
        <v>0</v>
      </c>
      <c r="P221" s="12" t="s">
        <v>8266</v>
      </c>
      <c r="Q221" t="s">
        <v>8268</v>
      </c>
      <c r="R221" s="9">
        <v>42037.986284722225</v>
      </c>
      <c r="S221" s="9">
        <v>42097.944618055553</v>
      </c>
    </row>
    <row r="222" spans="1:19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 s="11">
        <v>1469325158</v>
      </c>
      <c r="J222">
        <v>1464141158</v>
      </c>
      <c r="K222" t="b">
        <v>0</v>
      </c>
      <c r="L222">
        <v>0</v>
      </c>
      <c r="M222" t="b">
        <v>0</v>
      </c>
      <c r="N222">
        <v>0</v>
      </c>
      <c r="O222">
        <v>0</v>
      </c>
      <c r="P222" s="12" t="s">
        <v>8266</v>
      </c>
      <c r="Q222" t="s">
        <v>8268</v>
      </c>
      <c r="R222" s="9">
        <v>42515.078217592592</v>
      </c>
      <c r="S222" s="9">
        <v>42575.078217592592</v>
      </c>
    </row>
    <row r="223" spans="1:19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 s="11">
        <v>1429396200</v>
      </c>
      <c r="J223">
        <v>1428539708</v>
      </c>
      <c r="K223" t="b">
        <v>0</v>
      </c>
      <c r="L223">
        <v>0</v>
      </c>
      <c r="M223" t="b">
        <v>0</v>
      </c>
      <c r="N223">
        <v>0</v>
      </c>
      <c r="O223">
        <v>0</v>
      </c>
      <c r="P223" s="12" t="s">
        <v>8266</v>
      </c>
      <c r="Q223" t="s">
        <v>8268</v>
      </c>
      <c r="R223" s="9">
        <v>42103.024398148147</v>
      </c>
      <c r="S223" s="9">
        <v>42112.9375</v>
      </c>
    </row>
    <row r="224" spans="1:19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 s="11">
        <v>1450389950</v>
      </c>
      <c r="J224">
        <v>1447797950</v>
      </c>
      <c r="K224" t="b">
        <v>0</v>
      </c>
      <c r="L224">
        <v>0</v>
      </c>
      <c r="M224" t="b">
        <v>0</v>
      </c>
      <c r="N224">
        <v>0</v>
      </c>
      <c r="O224">
        <v>0</v>
      </c>
      <c r="P224" s="12" t="s">
        <v>8266</v>
      </c>
      <c r="Q224" t="s">
        <v>8268</v>
      </c>
      <c r="R224" s="9">
        <v>42325.920717592591</v>
      </c>
      <c r="S224" s="9">
        <v>42355.920717592591</v>
      </c>
    </row>
    <row r="225" spans="1:19" ht="174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 s="11">
        <v>1404406964</v>
      </c>
      <c r="J225">
        <v>1401814964</v>
      </c>
      <c r="K225" t="b">
        <v>0</v>
      </c>
      <c r="L225">
        <v>0</v>
      </c>
      <c r="M225" t="b">
        <v>0</v>
      </c>
      <c r="N225">
        <v>0</v>
      </c>
      <c r="O225">
        <v>0</v>
      </c>
      <c r="P225" s="12" t="s">
        <v>8266</v>
      </c>
      <c r="Q225" t="s">
        <v>8268</v>
      </c>
      <c r="R225" s="9">
        <v>41793.710231481484</v>
      </c>
      <c r="S225" s="9">
        <v>41823.710231481484</v>
      </c>
    </row>
    <row r="226" spans="1:19" ht="261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 s="11">
        <v>1404532740</v>
      </c>
      <c r="J226">
        <v>1401823952</v>
      </c>
      <c r="K226" t="b">
        <v>0</v>
      </c>
      <c r="L226">
        <v>0</v>
      </c>
      <c r="M226" t="b">
        <v>0</v>
      </c>
      <c r="N226">
        <v>0</v>
      </c>
      <c r="O226">
        <v>0</v>
      </c>
      <c r="P226" s="12" t="s">
        <v>8266</v>
      </c>
      <c r="Q226" t="s">
        <v>8268</v>
      </c>
      <c r="R226" s="9">
        <v>41793.814259259263</v>
      </c>
      <c r="S226" s="9">
        <v>41825.165972222225</v>
      </c>
    </row>
    <row r="227" spans="1:19" ht="261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 s="11">
        <v>1446739905</v>
      </c>
      <c r="J227">
        <v>1441552305</v>
      </c>
      <c r="K227" t="b">
        <v>0</v>
      </c>
      <c r="L227">
        <v>0</v>
      </c>
      <c r="M227" t="b">
        <v>0</v>
      </c>
      <c r="N227">
        <v>0</v>
      </c>
      <c r="O227">
        <v>0</v>
      </c>
      <c r="P227" s="12" t="s">
        <v>8266</v>
      </c>
      <c r="Q227" t="s">
        <v>8268</v>
      </c>
      <c r="R227" s="9">
        <v>42253.633159722223</v>
      </c>
      <c r="S227" s="9">
        <v>42313.674826388888</v>
      </c>
    </row>
    <row r="228" spans="1:19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 s="11">
        <v>1408863600</v>
      </c>
      <c r="J228">
        <v>1408203557</v>
      </c>
      <c r="K228" t="b">
        <v>0</v>
      </c>
      <c r="L228">
        <v>0</v>
      </c>
      <c r="M228" t="b">
        <v>0</v>
      </c>
      <c r="N228">
        <v>0</v>
      </c>
      <c r="O228">
        <v>0</v>
      </c>
      <c r="P228" s="12" t="s">
        <v>8266</v>
      </c>
      <c r="Q228" t="s">
        <v>8268</v>
      </c>
      <c r="R228" s="9">
        <v>41867.652280092596</v>
      </c>
      <c r="S228" s="9">
        <v>41875.291666666664</v>
      </c>
    </row>
    <row r="229" spans="1:19" ht="275.5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 s="11">
        <v>1439581080</v>
      </c>
      <c r="J229">
        <v>1435709765</v>
      </c>
      <c r="K229" t="b">
        <v>0</v>
      </c>
      <c r="L229">
        <v>0</v>
      </c>
      <c r="M229" t="b">
        <v>0</v>
      </c>
      <c r="N229">
        <v>0</v>
      </c>
      <c r="O229">
        <v>0</v>
      </c>
      <c r="P229" s="12" t="s">
        <v>8266</v>
      </c>
      <c r="Q229" t="s">
        <v>8268</v>
      </c>
      <c r="R229" s="9">
        <v>42186.01116898148</v>
      </c>
      <c r="S229" s="9">
        <v>42230.818055555559</v>
      </c>
    </row>
    <row r="230" spans="1:19" ht="261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 s="11">
        <v>1441510707</v>
      </c>
      <c r="J230">
        <v>1439350707</v>
      </c>
      <c r="K230" t="b">
        <v>0</v>
      </c>
      <c r="L230">
        <v>0</v>
      </c>
      <c r="M230" t="b">
        <v>0</v>
      </c>
      <c r="N230">
        <v>0</v>
      </c>
      <c r="O230">
        <v>0</v>
      </c>
      <c r="P230" s="12" t="s">
        <v>8266</v>
      </c>
      <c r="Q230" t="s">
        <v>8268</v>
      </c>
      <c r="R230" s="9">
        <v>42228.151701388888</v>
      </c>
      <c r="S230" s="9">
        <v>42253.151701388888</v>
      </c>
    </row>
    <row r="231" spans="1:19" ht="261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 s="11">
        <v>1480576720</v>
      </c>
      <c r="J231">
        <v>1477981120</v>
      </c>
      <c r="K231" t="b">
        <v>0</v>
      </c>
      <c r="L231">
        <v>0</v>
      </c>
      <c r="M231" t="b">
        <v>0</v>
      </c>
      <c r="N231">
        <v>0</v>
      </c>
      <c r="O231">
        <v>0</v>
      </c>
      <c r="P231" s="12" t="s">
        <v>8266</v>
      </c>
      <c r="Q231" t="s">
        <v>8268</v>
      </c>
      <c r="R231" s="9">
        <v>42675.262962962966</v>
      </c>
      <c r="S231" s="9">
        <v>42705.304629629631</v>
      </c>
    </row>
    <row r="232" spans="1:19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 s="11">
        <v>1434490914</v>
      </c>
      <c r="J232">
        <v>1429306914</v>
      </c>
      <c r="K232" t="b">
        <v>0</v>
      </c>
      <c r="L232">
        <v>0</v>
      </c>
      <c r="M232" t="b">
        <v>0</v>
      </c>
      <c r="N232">
        <v>0</v>
      </c>
      <c r="O232">
        <v>0</v>
      </c>
      <c r="P232" s="12" t="s">
        <v>8266</v>
      </c>
      <c r="Q232" t="s">
        <v>8268</v>
      </c>
      <c r="R232" s="9">
        <v>42111.904097222221</v>
      </c>
      <c r="S232" s="9">
        <v>42171.904097222221</v>
      </c>
    </row>
    <row r="233" spans="1:19" ht="261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 s="11">
        <v>1440690875</v>
      </c>
      <c r="J233">
        <v>1438098875</v>
      </c>
      <c r="K233" t="b">
        <v>0</v>
      </c>
      <c r="L233">
        <v>0</v>
      </c>
      <c r="M233" t="b">
        <v>0</v>
      </c>
      <c r="N233">
        <v>0</v>
      </c>
      <c r="O233">
        <v>0</v>
      </c>
      <c r="P233" s="12" t="s">
        <v>8266</v>
      </c>
      <c r="Q233" t="s">
        <v>8268</v>
      </c>
      <c r="R233" s="9">
        <v>42213.662905092591</v>
      </c>
      <c r="S233" s="9">
        <v>42243.662905092591</v>
      </c>
    </row>
    <row r="234" spans="1:19" ht="261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 s="11">
        <v>1469834940</v>
      </c>
      <c r="J234">
        <v>1467162586</v>
      </c>
      <c r="K234" t="b">
        <v>0</v>
      </c>
      <c r="L234">
        <v>0</v>
      </c>
      <c r="M234" t="b">
        <v>0</v>
      </c>
      <c r="N234">
        <v>0</v>
      </c>
      <c r="O234">
        <v>0</v>
      </c>
      <c r="P234" s="12" t="s">
        <v>8266</v>
      </c>
      <c r="Q234" t="s">
        <v>8268</v>
      </c>
      <c r="R234" s="9">
        <v>42550.048449074078</v>
      </c>
      <c r="S234" s="9">
        <v>42580.978472222225</v>
      </c>
    </row>
    <row r="235" spans="1:19" ht="275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 s="11">
        <v>1461543600</v>
      </c>
      <c r="J235">
        <v>1459203727</v>
      </c>
      <c r="K235" t="b">
        <v>0</v>
      </c>
      <c r="L235">
        <v>0</v>
      </c>
      <c r="M235" t="b">
        <v>0</v>
      </c>
      <c r="N235">
        <v>0</v>
      </c>
      <c r="O235">
        <v>0</v>
      </c>
      <c r="P235" s="12" t="s">
        <v>8266</v>
      </c>
      <c r="Q235" t="s">
        <v>8268</v>
      </c>
      <c r="R235" s="9">
        <v>42457.932025462964</v>
      </c>
      <c r="S235" s="9">
        <v>42485.013888888891</v>
      </c>
    </row>
    <row r="236" spans="1:19" ht="275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 s="11">
        <v>1468442898</v>
      </c>
      <c r="J236">
        <v>1465850898</v>
      </c>
      <c r="K236" t="b">
        <v>0</v>
      </c>
      <c r="L236">
        <v>0</v>
      </c>
      <c r="M236" t="b">
        <v>0</v>
      </c>
      <c r="N236">
        <v>0</v>
      </c>
      <c r="O236">
        <v>0</v>
      </c>
      <c r="P236" s="12" t="s">
        <v>8266</v>
      </c>
      <c r="Q236" t="s">
        <v>8268</v>
      </c>
      <c r="R236" s="9">
        <v>42534.866875</v>
      </c>
      <c r="S236" s="9">
        <v>42564.866875</v>
      </c>
    </row>
    <row r="237" spans="1:19" ht="246.5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 s="11">
        <v>1447009181</v>
      </c>
      <c r="J237">
        <v>1444413581</v>
      </c>
      <c r="K237" t="b">
        <v>0</v>
      </c>
      <c r="L237">
        <v>0</v>
      </c>
      <c r="M237" t="b">
        <v>0</v>
      </c>
      <c r="N237">
        <v>0</v>
      </c>
      <c r="O237">
        <v>0</v>
      </c>
      <c r="P237" s="12" t="s">
        <v>8266</v>
      </c>
      <c r="Q237" t="s">
        <v>8268</v>
      </c>
      <c r="R237" s="9">
        <v>42286.749780092592</v>
      </c>
      <c r="S237" s="9">
        <v>42316.791446759264</v>
      </c>
    </row>
    <row r="238" spans="1:19" ht="261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1457157269</v>
      </c>
      <c r="J238">
        <v>1455861269</v>
      </c>
      <c r="K238" t="b">
        <v>0</v>
      </c>
      <c r="L238">
        <v>0</v>
      </c>
      <c r="M238" t="b">
        <v>0</v>
      </c>
      <c r="N238">
        <v>0</v>
      </c>
      <c r="O238">
        <v>0</v>
      </c>
      <c r="P238" s="12" t="s">
        <v>8266</v>
      </c>
      <c r="Q238" t="s">
        <v>8268</v>
      </c>
      <c r="R238" s="9">
        <v>42419.246168981481</v>
      </c>
      <c r="S238" s="9">
        <v>42434.246168981481</v>
      </c>
    </row>
    <row r="239" spans="1:19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 s="11">
        <v>1458860363</v>
      </c>
      <c r="J239">
        <v>1454975963</v>
      </c>
      <c r="K239" t="b">
        <v>0</v>
      </c>
      <c r="L239">
        <v>0</v>
      </c>
      <c r="M239" t="b">
        <v>0</v>
      </c>
      <c r="N239">
        <v>0</v>
      </c>
      <c r="O239">
        <v>0</v>
      </c>
      <c r="P239" s="12" t="s">
        <v>8266</v>
      </c>
      <c r="Q239" t="s">
        <v>8268</v>
      </c>
      <c r="R239" s="9">
        <v>42408.999571759254</v>
      </c>
      <c r="S239" s="9">
        <v>42453.957905092597</v>
      </c>
    </row>
    <row r="240" spans="1:19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 s="11">
        <v>1449247439</v>
      </c>
      <c r="J240">
        <v>1444059839</v>
      </c>
      <c r="K240" t="b">
        <v>0</v>
      </c>
      <c r="L240">
        <v>0</v>
      </c>
      <c r="M240" t="b">
        <v>0</v>
      </c>
      <c r="N240">
        <v>0</v>
      </c>
      <c r="O240">
        <v>0</v>
      </c>
      <c r="P240" s="12" t="s">
        <v>8266</v>
      </c>
      <c r="Q240" t="s">
        <v>8268</v>
      </c>
      <c r="R240" s="9">
        <v>42282.655543981484</v>
      </c>
      <c r="S240" s="9">
        <v>42342.697210648148</v>
      </c>
    </row>
    <row r="241" spans="1:19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 s="11">
        <v>1450053370</v>
      </c>
      <c r="J241">
        <v>1447461370</v>
      </c>
      <c r="K241" t="b">
        <v>0</v>
      </c>
      <c r="L241">
        <v>0</v>
      </c>
      <c r="M241" t="b">
        <v>0</v>
      </c>
      <c r="N241">
        <v>0</v>
      </c>
      <c r="O241">
        <v>0</v>
      </c>
      <c r="P241" s="12" t="s">
        <v>8266</v>
      </c>
      <c r="Q241" t="s">
        <v>8268</v>
      </c>
      <c r="R241" s="9">
        <v>42322.025115740747</v>
      </c>
      <c r="S241" s="9">
        <v>42352.025115740747</v>
      </c>
    </row>
    <row r="242" spans="1:19" ht="275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 s="11">
        <v>1418914964</v>
      </c>
      <c r="J242">
        <v>1414591364</v>
      </c>
      <c r="K242" t="b">
        <v>0</v>
      </c>
      <c r="L242">
        <v>0</v>
      </c>
      <c r="M242" t="b">
        <v>0</v>
      </c>
      <c r="N242">
        <v>0</v>
      </c>
      <c r="O242">
        <v>0</v>
      </c>
      <c r="P242" s="12" t="s">
        <v>8266</v>
      </c>
      <c r="Q242" t="s">
        <v>8268</v>
      </c>
      <c r="R242" s="9">
        <v>41941.585231481484</v>
      </c>
      <c r="S242" s="9">
        <v>41991.626898148148</v>
      </c>
    </row>
    <row r="243" spans="1:19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 s="11">
        <v>1399618380</v>
      </c>
      <c r="J243">
        <v>1399058797</v>
      </c>
      <c r="K243" t="b">
        <v>0</v>
      </c>
      <c r="L243">
        <v>0</v>
      </c>
      <c r="M243" t="b">
        <v>0</v>
      </c>
      <c r="N243">
        <v>0</v>
      </c>
      <c r="O243">
        <v>0</v>
      </c>
      <c r="P243" s="12" t="s">
        <v>8266</v>
      </c>
      <c r="Q243" t="s">
        <v>8268</v>
      </c>
      <c r="R243" s="9">
        <v>41761.810150462967</v>
      </c>
      <c r="S243" s="9">
        <v>41768.286805555559</v>
      </c>
    </row>
    <row r="244" spans="1:19" ht="246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 s="11">
        <v>1475294400</v>
      </c>
      <c r="J244">
        <v>1472674285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 s="12" t="s">
        <v>8266</v>
      </c>
      <c r="Q244" t="s">
        <v>8268</v>
      </c>
      <c r="R244" s="9">
        <v>42613.841261574074</v>
      </c>
      <c r="S244" s="9">
        <v>42644.166666666672</v>
      </c>
    </row>
    <row r="245" spans="1:19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 s="11">
        <v>1461205423</v>
      </c>
      <c r="J245">
        <v>1456025023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 s="12" t="s">
        <v>8266</v>
      </c>
      <c r="Q245" t="s">
        <v>8268</v>
      </c>
      <c r="R245" s="9">
        <v>42421.141469907408</v>
      </c>
      <c r="S245" s="9">
        <v>42481.099803240737</v>
      </c>
    </row>
    <row r="246" spans="1:19" ht="188.5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 s="11">
        <v>1413921060</v>
      </c>
      <c r="J246">
        <v>1411499149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 s="12" t="s">
        <v>8266</v>
      </c>
      <c r="Q246" t="s">
        <v>8268</v>
      </c>
      <c r="R246" s="9">
        <v>41905.795706018522</v>
      </c>
      <c r="S246" s="9">
        <v>41933.82708333333</v>
      </c>
    </row>
    <row r="247" spans="1:19" ht="217.5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 s="11">
        <v>1465930440</v>
      </c>
      <c r="J247">
        <v>1463849116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 s="12" t="s">
        <v>8266</v>
      </c>
      <c r="Q247" t="s">
        <v>8268</v>
      </c>
      <c r="R247" s="9">
        <v>42511.698101851856</v>
      </c>
      <c r="S247" s="9">
        <v>42535.787500000006</v>
      </c>
    </row>
    <row r="248" spans="1:19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 s="11">
        <v>1468777786</v>
      </c>
      <c r="J248">
        <v>1466185786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 s="12" t="s">
        <v>8266</v>
      </c>
      <c r="Q248" t="s">
        <v>8268</v>
      </c>
      <c r="R248" s="9">
        <v>42538.742893518516</v>
      </c>
      <c r="S248" s="9">
        <v>42568.742893518516</v>
      </c>
    </row>
    <row r="249" spans="1:19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 s="11">
        <v>1465060797</v>
      </c>
      <c r="J249">
        <v>1462468797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 s="12" t="s">
        <v>8266</v>
      </c>
      <c r="Q249" t="s">
        <v>8268</v>
      </c>
      <c r="R249" s="9">
        <v>42495.722187499996</v>
      </c>
      <c r="S249" s="9">
        <v>42525.722187499996</v>
      </c>
    </row>
    <row r="250" spans="1:19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 s="11">
        <v>1414205990</v>
      </c>
      <c r="J250">
        <v>1413341990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 s="12" t="s">
        <v>8266</v>
      </c>
      <c r="Q250" t="s">
        <v>8268</v>
      </c>
      <c r="R250" s="9">
        <v>41927.124884259261</v>
      </c>
      <c r="S250" s="9">
        <v>41937.124884259261</v>
      </c>
    </row>
    <row r="251" spans="1:19" ht="261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 s="11">
        <v>1485380482</v>
      </c>
      <c r="J251">
        <v>1482788482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 s="12" t="s">
        <v>8266</v>
      </c>
      <c r="Q251" t="s">
        <v>8268</v>
      </c>
      <c r="R251" s="9">
        <v>42730.903726851851</v>
      </c>
      <c r="S251" s="9">
        <v>42760.903726851851</v>
      </c>
    </row>
  </sheetData>
  <conditionalFormatting sqref="N1:O1 N2:N251 Q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3555C-339A-4BE8-9173-FB10BB3882B5}">
  <dimension ref="A1:C15"/>
  <sheetViews>
    <sheetView workbookViewId="0">
      <selection activeCell="B12" sqref="B12"/>
    </sheetView>
  </sheetViews>
  <sheetFormatPr defaultRowHeight="14.5" x14ac:dyDescent="0.35"/>
  <cols>
    <col min="1" max="1" width="23.453125" bestFit="1" customWidth="1"/>
    <col min="2" max="2" width="11.81640625" bestFit="1" customWidth="1"/>
    <col min="3" max="3" width="11.08984375" style="21" bestFit="1" customWidth="1"/>
  </cols>
  <sheetData>
    <row r="1" spans="1:3" x14ac:dyDescent="0.35">
      <c r="B1" t="s">
        <v>8345</v>
      </c>
      <c r="C1" s="21" t="s">
        <v>8346</v>
      </c>
    </row>
    <row r="2" spans="1:3" x14ac:dyDescent="0.35">
      <c r="A2" t="s">
        <v>8341</v>
      </c>
      <c r="B2" s="19">
        <f>AVERAGE('Successful US Kickstarter'!D:D)</f>
        <v>5048.8786407766993</v>
      </c>
      <c r="C2" s="22">
        <f>AVERAGE('Failed US Kickstarters.'!D:D)</f>
        <v>10554.212</v>
      </c>
    </row>
    <row r="3" spans="1:3" x14ac:dyDescent="0.35">
      <c r="A3" t="s">
        <v>8342</v>
      </c>
      <c r="B3" s="20">
        <f>MEDIAN('Successful US Kickstarter'!D:D)</f>
        <v>3000</v>
      </c>
      <c r="C3" s="21">
        <f>MEDIAN('Failed US Kickstarters.'!D:D)</f>
        <v>5000</v>
      </c>
    </row>
    <row r="4" spans="1:3" x14ac:dyDescent="0.35">
      <c r="A4" t="s">
        <v>8347</v>
      </c>
      <c r="B4" s="20">
        <f>_xlfn.STDEV.P('Successful US Kickstarter'!D:D)</f>
        <v>7748.7537726373303</v>
      </c>
      <c r="C4" s="21">
        <f>_xlfn.STDEV.P('Failed US Kickstarters.'!D:D)</f>
        <v>21967.731061515115</v>
      </c>
    </row>
    <row r="5" spans="1:3" x14ac:dyDescent="0.35">
      <c r="A5" t="s">
        <v>8348</v>
      </c>
      <c r="B5" s="20">
        <f>_xlfn.QUARTILE.EXC('Successful US Kickstarter'!D:D,3)</f>
        <v>5000</v>
      </c>
      <c r="C5" s="21">
        <f>_xlfn.QUARTILE.EXC('Failed US Kickstarters.'!D:D,3)</f>
        <v>10000</v>
      </c>
    </row>
    <row r="6" spans="1:3" x14ac:dyDescent="0.35">
      <c r="A6" t="s">
        <v>8349</v>
      </c>
      <c r="B6" s="20">
        <f>_xlfn.QUARTILE.EXC('Successful US Kickstarter'!D:D,1)</f>
        <v>1500</v>
      </c>
      <c r="C6" s="21">
        <f>_xlfn.QUARTILE.EXC('Failed US Kickstarters.'!D:D,1)</f>
        <v>2000</v>
      </c>
    </row>
    <row r="7" spans="1:3" x14ac:dyDescent="0.35">
      <c r="A7" t="s">
        <v>8350</v>
      </c>
      <c r="B7" s="20">
        <f>B5-B6</f>
        <v>3500</v>
      </c>
      <c r="C7" s="21">
        <f>C5-C6</f>
        <v>8000</v>
      </c>
    </row>
    <row r="8" spans="1:3" x14ac:dyDescent="0.35">
      <c r="B8" s="20"/>
    </row>
    <row r="9" spans="1:3" x14ac:dyDescent="0.35">
      <c r="B9" s="20"/>
    </row>
    <row r="10" spans="1:3" x14ac:dyDescent="0.35">
      <c r="A10" t="s">
        <v>8343</v>
      </c>
      <c r="B10" s="20">
        <f>AVERAGE('Successful US Kickstarter'!E:E)</f>
        <v>5601.5458009708727</v>
      </c>
      <c r="C10" s="21">
        <f>AVERAGE('Failed US Kickstarters.'!E:E)</f>
        <v>558.65484000000004</v>
      </c>
    </row>
    <row r="11" spans="1:3" x14ac:dyDescent="0.35">
      <c r="A11" t="s">
        <v>8344</v>
      </c>
      <c r="B11" s="20">
        <f>MEDIAN('Successful US Kickstarter'!E:E)</f>
        <v>3167.5</v>
      </c>
      <c r="C11" s="21">
        <f>MEDIAN('Failed US Kickstarters.'!E:E)</f>
        <v>103</v>
      </c>
    </row>
    <row r="12" spans="1:3" x14ac:dyDescent="0.35">
      <c r="A12" t="s">
        <v>8351</v>
      </c>
      <c r="B12" s="23">
        <f>_xlfn.STDEV.P('Successful US Kickstarter'!E:E)</f>
        <v>8334.5731699164608</v>
      </c>
      <c r="C12" s="21">
        <f>_xlfn.STDEV.P('Failed US Kickstarters.'!E:E)</f>
        <v>1330.5230280400915</v>
      </c>
    </row>
    <row r="13" spans="1:3" x14ac:dyDescent="0.35">
      <c r="A13" t="s">
        <v>8352</v>
      </c>
      <c r="B13">
        <f>_xlfn.QUARTILE.EXC('Successful US Kickstarter'!E:E,3)</f>
        <v>5699</v>
      </c>
      <c r="C13" s="21">
        <f>_xlfn.QUARTILE.EXC('Failed US Kickstarters.'!E:E,3)</f>
        <v>501</v>
      </c>
    </row>
    <row r="14" spans="1:3" x14ac:dyDescent="0.35">
      <c r="A14" t="s">
        <v>8353</v>
      </c>
      <c r="B14" s="23">
        <f>_xlfn.QUARTILE.EXC('Successful US Kickstarter'!E:E,1)</f>
        <v>1716.5074999999999</v>
      </c>
      <c r="C14" s="21">
        <f>_xlfn.QUARTILE.EXC('Failed US Kickstarters.'!E:E,1)</f>
        <v>9.25</v>
      </c>
    </row>
    <row r="15" spans="1:3" x14ac:dyDescent="0.35">
      <c r="A15" t="s">
        <v>8354</v>
      </c>
      <c r="B15" s="23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F4C88-DF57-491F-98F6-B728AD2E7E4F}">
  <dimension ref="A1:F6"/>
  <sheetViews>
    <sheetView topLeftCell="B1"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8275</v>
      </c>
      <c r="B3" s="14" t="s">
        <v>8271</v>
      </c>
    </row>
    <row r="4" spans="1:6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8272</v>
      </c>
    </row>
    <row r="5" spans="1:6" x14ac:dyDescent="0.35">
      <c r="A5" s="15" t="s">
        <v>8266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8272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B860-5ACF-4839-8612-79782DE6F0A1}">
  <dimension ref="A1:F47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8323</v>
      </c>
      <c r="B1" t="s">
        <v>8276</v>
      </c>
    </row>
    <row r="2" spans="1:6" x14ac:dyDescent="0.35">
      <c r="A2" s="14" t="s">
        <v>8222</v>
      </c>
      <c r="B2" t="s">
        <v>8276</v>
      </c>
    </row>
    <row r="4" spans="1:6" x14ac:dyDescent="0.35">
      <c r="A4" s="14" t="s">
        <v>8275</v>
      </c>
      <c r="B4" s="14" t="s">
        <v>8271</v>
      </c>
    </row>
    <row r="5" spans="1:6" x14ac:dyDescent="0.35">
      <c r="A5" s="14" t="s">
        <v>8273</v>
      </c>
      <c r="B5" t="s">
        <v>8219</v>
      </c>
      <c r="C5" t="s">
        <v>8220</v>
      </c>
      <c r="D5" t="s">
        <v>8221</v>
      </c>
      <c r="E5" t="s">
        <v>8218</v>
      </c>
      <c r="F5" t="s">
        <v>8272</v>
      </c>
    </row>
    <row r="6" spans="1:6" x14ac:dyDescent="0.35">
      <c r="A6" s="15" t="s">
        <v>8304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5" t="s">
        <v>8314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5" t="s">
        <v>8312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5" t="s">
        <v>8321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5" t="s">
        <v>8306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5" t="s">
        <v>8291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5" t="s">
        <v>8292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5" t="s">
        <v>8295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5" t="s">
        <v>8296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5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5" t="s">
        <v>8310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5" t="s">
        <v>8287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5" t="s">
        <v>8278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5" t="s">
        <v>8294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5" t="s">
        <v>8315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5" t="s">
        <v>8305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5" t="s">
        <v>8301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5" t="s">
        <v>8309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5" t="s">
        <v>8269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5" t="s">
        <v>8320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5" t="s">
        <v>8299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5" t="s">
        <v>8318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5" t="s">
        <v>8283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5" t="s">
        <v>8316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5" t="s">
        <v>8268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5" t="s">
        <v>8303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5" t="s">
        <v>8281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5" t="s">
        <v>8322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5" t="s">
        <v>8297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5" t="s">
        <v>8302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5" t="s">
        <v>8308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5" t="s">
        <v>8289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5" t="s">
        <v>8284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5" t="s">
        <v>8267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5" t="s">
        <v>8286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5" t="s">
        <v>8298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5" t="s">
        <v>8313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5" t="s">
        <v>8300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5" t="s">
        <v>8279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5" t="s">
        <v>8307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5" t="s">
        <v>8319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5" t="s">
        <v>8272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A4F95-54AF-4564-839E-EA611D620560}">
  <dimension ref="A1:G15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4" t="s">
        <v>8323</v>
      </c>
      <c r="B1" t="s">
        <v>8276</v>
      </c>
    </row>
    <row r="3" spans="1:7" x14ac:dyDescent="0.35">
      <c r="A3" s="14" t="s">
        <v>8275</v>
      </c>
      <c r="B3" s="14" t="s">
        <v>8271</v>
      </c>
    </row>
    <row r="4" spans="1:7" x14ac:dyDescent="0.35">
      <c r="A4" s="14" t="s">
        <v>8273</v>
      </c>
      <c r="B4" t="s">
        <v>8219</v>
      </c>
      <c r="C4" t="s">
        <v>8220</v>
      </c>
      <c r="D4" t="s">
        <v>8221</v>
      </c>
      <c r="E4" t="s">
        <v>8218</v>
      </c>
      <c r="F4" t="s">
        <v>8274</v>
      </c>
      <c r="G4" t="s">
        <v>8272</v>
      </c>
    </row>
    <row r="5" spans="1:7" x14ac:dyDescent="0.35">
      <c r="A5" s="15" t="s">
        <v>8335</v>
      </c>
      <c r="B5" s="11"/>
      <c r="C5" s="11"/>
      <c r="D5" s="11"/>
      <c r="E5" s="11"/>
      <c r="F5" s="11"/>
      <c r="G5" s="11"/>
    </row>
    <row r="6" spans="1:7" x14ac:dyDescent="0.35">
      <c r="A6" s="15" t="s">
        <v>8326</v>
      </c>
      <c r="B6" s="11">
        <v>1</v>
      </c>
      <c r="C6" s="11">
        <v>4</v>
      </c>
      <c r="D6" s="11"/>
      <c r="E6" s="11">
        <v>9</v>
      </c>
      <c r="F6" s="11"/>
      <c r="G6" s="11">
        <v>14</v>
      </c>
    </row>
    <row r="7" spans="1:7" x14ac:dyDescent="0.35">
      <c r="A7" s="15" t="s">
        <v>8327</v>
      </c>
      <c r="B7" s="11">
        <v>1</v>
      </c>
      <c r="C7" s="11">
        <v>15</v>
      </c>
      <c r="D7" s="11"/>
      <c r="E7" s="11">
        <v>49</v>
      </c>
      <c r="F7" s="11"/>
      <c r="G7" s="11">
        <v>65</v>
      </c>
    </row>
    <row r="8" spans="1:7" x14ac:dyDescent="0.35">
      <c r="A8" s="15" t="s">
        <v>8328</v>
      </c>
      <c r="B8" s="11">
        <v>7</v>
      </c>
      <c r="C8" s="11">
        <v>28</v>
      </c>
      <c r="D8" s="11"/>
      <c r="E8" s="11">
        <v>136</v>
      </c>
      <c r="F8" s="11"/>
      <c r="G8" s="11">
        <v>171</v>
      </c>
    </row>
    <row r="9" spans="1:7" x14ac:dyDescent="0.35">
      <c r="A9" s="15" t="s">
        <v>8329</v>
      </c>
      <c r="B9" s="11">
        <v>6</v>
      </c>
      <c r="C9" s="11">
        <v>60</v>
      </c>
      <c r="D9" s="11"/>
      <c r="E9" s="11">
        <v>216</v>
      </c>
      <c r="F9" s="11"/>
      <c r="G9" s="11">
        <v>282</v>
      </c>
    </row>
    <row r="10" spans="1:7" x14ac:dyDescent="0.35">
      <c r="A10" s="15" t="s">
        <v>8330</v>
      </c>
      <c r="B10" s="11">
        <v>7</v>
      </c>
      <c r="C10" s="11">
        <v>67</v>
      </c>
      <c r="D10" s="11"/>
      <c r="E10" s="11">
        <v>200</v>
      </c>
      <c r="F10" s="11"/>
      <c r="G10" s="11">
        <v>274</v>
      </c>
    </row>
    <row r="11" spans="1:7" x14ac:dyDescent="0.35">
      <c r="A11" s="15" t="s">
        <v>8331</v>
      </c>
      <c r="B11" s="11">
        <v>80</v>
      </c>
      <c r="C11" s="11">
        <v>422</v>
      </c>
      <c r="D11" s="11"/>
      <c r="E11" s="11">
        <v>474</v>
      </c>
      <c r="F11" s="11"/>
      <c r="G11" s="11">
        <v>976</v>
      </c>
    </row>
    <row r="12" spans="1:7" x14ac:dyDescent="0.35">
      <c r="A12" s="15" t="s">
        <v>8332</v>
      </c>
      <c r="B12" s="11">
        <v>131</v>
      </c>
      <c r="C12" s="11">
        <v>527</v>
      </c>
      <c r="D12" s="11"/>
      <c r="E12" s="11">
        <v>567</v>
      </c>
      <c r="F12" s="11"/>
      <c r="G12" s="11">
        <v>1225</v>
      </c>
    </row>
    <row r="13" spans="1:7" x14ac:dyDescent="0.35">
      <c r="A13" s="15" t="s">
        <v>8333</v>
      </c>
      <c r="B13" s="11">
        <v>99</v>
      </c>
      <c r="C13" s="11">
        <v>376</v>
      </c>
      <c r="D13" s="11"/>
      <c r="E13" s="11">
        <v>475</v>
      </c>
      <c r="F13" s="11"/>
      <c r="G13" s="11">
        <v>950</v>
      </c>
    </row>
    <row r="14" spans="1:7" x14ac:dyDescent="0.35">
      <c r="A14" s="15" t="s">
        <v>8334</v>
      </c>
      <c r="B14" s="11">
        <v>17</v>
      </c>
      <c r="C14" s="11">
        <v>31</v>
      </c>
      <c r="D14" s="11">
        <v>50</v>
      </c>
      <c r="E14" s="11">
        <v>59</v>
      </c>
      <c r="F14" s="11"/>
      <c r="G14" s="11">
        <v>157</v>
      </c>
    </row>
    <row r="15" spans="1:7" x14ac:dyDescent="0.35">
      <c r="A15" s="15" t="s">
        <v>8272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9C93-1C05-4999-808C-7B86945ECA90}">
  <dimension ref="A1:D6"/>
  <sheetViews>
    <sheetView topLeftCell="C1" workbookViewId="0">
      <selection activeCell="C17" sqref="C17"/>
    </sheetView>
  </sheetViews>
  <sheetFormatPr defaultRowHeight="14.5" x14ac:dyDescent="0.35"/>
  <cols>
    <col min="1" max="1" width="16.7265625" bestFit="1" customWidth="1"/>
    <col min="2" max="2" width="120" bestFit="1" customWidth="1"/>
    <col min="3" max="3" width="135.6328125" bestFit="1" customWidth="1"/>
  </cols>
  <sheetData>
    <row r="1" spans="1:4" x14ac:dyDescent="0.35">
      <c r="A1" t="s">
        <v>8336</v>
      </c>
      <c r="B1" t="s">
        <v>8337</v>
      </c>
      <c r="C1" t="s">
        <v>8339</v>
      </c>
      <c r="D1" t="s">
        <v>8340</v>
      </c>
    </row>
    <row r="2" spans="1:4" x14ac:dyDescent="0.35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</row>
    <row r="4" spans="1:4" ht="26" x14ac:dyDescent="0.35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</row>
    <row r="5" spans="1:4" x14ac:dyDescent="0.35">
      <c r="A5" t="s">
        <v>8338</v>
      </c>
      <c r="B5" t="e">
        <f>VLOOKUP(A5, Kickstarter!B:C, 2, FALSE)</f>
        <v>#N/A</v>
      </c>
      <c r="C5" s="16" t="e">
        <f>VLOOKUP(A5, Kickstarter!B:E, 3, FALSE)</f>
        <v>#N/A</v>
      </c>
      <c r="D5" s="16" t="e">
        <f>VLOOKUP(A5, Kickstarter!B:E, 4, FALSE)</f>
        <v>#N/A</v>
      </c>
    </row>
    <row r="6" spans="1:4" ht="39" x14ac:dyDescent="0.35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Outcomes Based on Goals.</vt:lpstr>
      <vt:lpstr>Theater Outcomes by Launch Date</vt:lpstr>
      <vt:lpstr>Theater_Outcomes_vs_Launch</vt:lpstr>
      <vt:lpstr>Successful US Kickstarter</vt:lpstr>
      <vt:lpstr>Failed US Kickstarters.</vt:lpstr>
      <vt:lpstr>Descriptive Statistics</vt:lpstr>
      <vt:lpstr>Category Statistics</vt:lpstr>
      <vt:lpstr>Subcategory Statistics</vt:lpstr>
      <vt:lpstr>Outcomes Based on Launch Date</vt:lpstr>
      <vt:lpstr>Edinburgh Research.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</cp:lastModifiedBy>
  <dcterms:created xsi:type="dcterms:W3CDTF">2017-04-20T15:17:24Z</dcterms:created>
  <dcterms:modified xsi:type="dcterms:W3CDTF">2021-08-22T23:11:20Z</dcterms:modified>
</cp:coreProperties>
</file>